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Adriana\Desktop\Muzej 2026\RKPFI 30.06.26\"/>
    </mc:Choice>
  </mc:AlternateContent>
  <xr:revisionPtr revIDLastSave="0" documentId="13_ncr:1_{F858B098-BDEE-41AB-846A-3BC6C35BFA0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G339" i="9"/>
  <c r="F339" i="9"/>
  <c r="E339" i="9"/>
  <c r="B339" i="9" s="1"/>
  <c r="F338" i="9"/>
  <c r="F337" i="9"/>
  <c r="F336" i="9"/>
  <c r="F335" i="9"/>
  <c r="H334" i="9"/>
  <c r="G334" i="9"/>
  <c r="F334" i="9"/>
  <c r="E334" i="9"/>
  <c r="B334"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E327" i="9" s="1"/>
  <c r="B327" i="9" s="1"/>
  <c r="G327" i="9"/>
  <c r="F327" i="9"/>
  <c r="H326" i="9"/>
  <c r="G326" i="9"/>
  <c r="F326" i="9"/>
  <c r="H325" i="9"/>
  <c r="E325" i="9" s="1"/>
  <c r="B325" i="9" s="1"/>
  <c r="G325" i="9"/>
  <c r="F325" i="9"/>
  <c r="H324" i="9"/>
  <c r="G324" i="9"/>
  <c r="E324" i="9" s="1"/>
  <c r="B324" i="9" s="1"/>
  <c r="F324" i="9"/>
  <c r="H323" i="9"/>
  <c r="G323" i="9"/>
  <c r="F323" i="9"/>
  <c r="H322" i="9"/>
  <c r="E322" i="9" s="1"/>
  <c r="B322" i="9" s="1"/>
  <c r="G322" i="9"/>
  <c r="F322" i="9"/>
  <c r="H321" i="9"/>
  <c r="G321" i="9"/>
  <c r="E321" i="9" s="1"/>
  <c r="B321" i="9" s="1"/>
  <c r="F321" i="9"/>
  <c r="H320" i="9"/>
  <c r="G320" i="9"/>
  <c r="E320" i="9" s="1"/>
  <c r="B320" i="9" s="1"/>
  <c r="F320" i="9"/>
  <c r="H319" i="9"/>
  <c r="G319" i="9"/>
  <c r="F319" i="9"/>
  <c r="H318" i="9"/>
  <c r="E318" i="9" s="1"/>
  <c r="B318" i="9" s="1"/>
  <c r="G318" i="9"/>
  <c r="F318" i="9"/>
  <c r="H317" i="9"/>
  <c r="G317" i="9"/>
  <c r="F317" i="9"/>
  <c r="E317" i="9"/>
  <c r="B317" i="9" s="1"/>
  <c r="H316" i="9"/>
  <c r="G316" i="9"/>
  <c r="E316" i="9" s="1"/>
  <c r="B316" i="9" s="1"/>
  <c r="F316" i="9"/>
  <c r="F315" i="9"/>
  <c r="F314" i="9"/>
  <c r="F313" i="9"/>
  <c r="H312" i="9"/>
  <c r="G312" i="9"/>
  <c r="E312" i="9" s="1"/>
  <c r="F312" i="9"/>
  <c r="H311" i="9"/>
  <c r="G311" i="9"/>
  <c r="F311" i="9"/>
  <c r="H310" i="9"/>
  <c r="G310" i="9"/>
  <c r="E310" i="9" s="1"/>
  <c r="B310" i="9" s="1"/>
  <c r="F310" i="9"/>
  <c r="F309" i="9"/>
  <c r="F308" i="9"/>
  <c r="H307" i="9"/>
  <c r="G307" i="9"/>
  <c r="F307" i="9"/>
  <c r="F306" i="9"/>
  <c r="H305" i="9"/>
  <c r="G305" i="9"/>
  <c r="F305" i="9"/>
  <c r="E305" i="9"/>
  <c r="B305" i="9" s="1"/>
  <c r="H304" i="9"/>
  <c r="G304" i="9"/>
  <c r="F304" i="9"/>
  <c r="E304" i="9"/>
  <c r="B304" i="9" s="1"/>
  <c r="H303" i="9"/>
  <c r="G303" i="9"/>
  <c r="E303" i="9" s="1"/>
  <c r="F303" i="9"/>
  <c r="F302" i="9"/>
  <c r="F301" i="9"/>
  <c r="F300" i="9"/>
  <c r="F299" i="9"/>
  <c r="F297" i="9"/>
  <c r="L296" i="9"/>
  <c r="F296" i="9" s="1"/>
  <c r="H296" i="9"/>
  <c r="F295" i="9"/>
  <c r="I294" i="9"/>
  <c r="E294" i="9" s="1"/>
  <c r="B294" i="9" s="1"/>
  <c r="H294" i="9"/>
  <c r="F294" i="9"/>
  <c r="E293" i="9"/>
  <c r="M292" i="9"/>
  <c r="L292" i="9"/>
  <c r="F292" i="9"/>
  <c r="B292" i="9" s="1"/>
  <c r="E292" i="9"/>
  <c r="M291" i="9"/>
  <c r="L291" i="9"/>
  <c r="F291" i="9" s="1"/>
  <c r="B291" i="9" s="1"/>
  <c r="E291" i="9"/>
  <c r="M290" i="9"/>
  <c r="F290" i="9" s="1"/>
  <c r="L290" i="9"/>
  <c r="E290" i="9"/>
  <c r="B290" i="9" s="1"/>
  <c r="M289" i="9"/>
  <c r="L289" i="9"/>
  <c r="F289" i="9"/>
  <c r="E289" i="9"/>
  <c r="M288" i="9"/>
  <c r="L288" i="9"/>
  <c r="F288" i="9"/>
  <c r="B288" i="9" s="1"/>
  <c r="E288" i="9"/>
  <c r="M287" i="9"/>
  <c r="L287" i="9"/>
  <c r="F287" i="9" s="1"/>
  <c r="B287" i="9" s="1"/>
  <c r="E287" i="9"/>
  <c r="M286" i="9"/>
  <c r="F286" i="9" s="1"/>
  <c r="L286" i="9"/>
  <c r="E286" i="9"/>
  <c r="B286" i="9" s="1"/>
  <c r="M285" i="9"/>
  <c r="L285" i="9"/>
  <c r="F285" i="9"/>
  <c r="E285" i="9"/>
  <c r="M284" i="9"/>
  <c r="L284" i="9"/>
  <c r="F284" i="9"/>
  <c r="B284" i="9" s="1"/>
  <c r="E284" i="9"/>
  <c r="M283" i="9"/>
  <c r="L283" i="9"/>
  <c r="F283" i="9" s="1"/>
  <c r="B283" i="9" s="1"/>
  <c r="E283" i="9"/>
  <c r="M282" i="9"/>
  <c r="F282" i="9" s="1"/>
  <c r="L282" i="9"/>
  <c r="E282" i="9"/>
  <c r="B282" i="9" s="1"/>
  <c r="M281" i="9"/>
  <c r="L281" i="9"/>
  <c r="F281" i="9"/>
  <c r="E281" i="9"/>
  <c r="M280" i="9"/>
  <c r="L280" i="9"/>
  <c r="F280" i="9"/>
  <c r="B280" i="9" s="1"/>
  <c r="E280" i="9"/>
  <c r="M279" i="9"/>
  <c r="L279" i="9"/>
  <c r="E279" i="9"/>
  <c r="M278" i="9"/>
  <c r="F278" i="9" s="1"/>
  <c r="L278" i="9"/>
  <c r="E278" i="9"/>
  <c r="B278" i="9" s="1"/>
  <c r="M277" i="9"/>
  <c r="L277" i="9"/>
  <c r="F277" i="9"/>
  <c r="E277" i="9"/>
  <c r="M276" i="9"/>
  <c r="L276" i="9"/>
  <c r="F276" i="9"/>
  <c r="B276" i="9" s="1"/>
  <c r="E276" i="9"/>
  <c r="M275" i="9"/>
  <c r="L275" i="9"/>
  <c r="F275" i="9" s="1"/>
  <c r="B275" i="9" s="1"/>
  <c r="E275" i="9"/>
  <c r="M274" i="9"/>
  <c r="F274" i="9" s="1"/>
  <c r="L274" i="9"/>
  <c r="E274" i="9"/>
  <c r="B274" i="9" s="1"/>
  <c r="M273" i="9"/>
  <c r="L273" i="9"/>
  <c r="F273" i="9"/>
  <c r="E273" i="9"/>
  <c r="M272" i="9"/>
  <c r="L272" i="9"/>
  <c r="F272" i="9"/>
  <c r="B272" i="9" s="1"/>
  <c r="E272" i="9"/>
  <c r="M271" i="9"/>
  <c r="L271" i="9"/>
  <c r="F271" i="9" s="1"/>
  <c r="B271" i="9" s="1"/>
  <c r="E271" i="9"/>
  <c r="M270" i="9"/>
  <c r="F270" i="9" s="1"/>
  <c r="L270" i="9"/>
  <c r="E270" i="9"/>
  <c r="B270" i="9" s="1"/>
  <c r="M269" i="9"/>
  <c r="L269" i="9"/>
  <c r="F269" i="9"/>
  <c r="E269" i="9"/>
  <c r="M268" i="9"/>
  <c r="L268" i="9"/>
  <c r="F268" i="9"/>
  <c r="B268" i="9" s="1"/>
  <c r="E268" i="9"/>
  <c r="M267" i="9"/>
  <c r="L267" i="9"/>
  <c r="E267" i="9"/>
  <c r="M266" i="9"/>
  <c r="F266" i="9" s="1"/>
  <c r="L266" i="9"/>
  <c r="E266" i="9"/>
  <c r="B266" i="9" s="1"/>
  <c r="M265" i="9"/>
  <c r="L265" i="9"/>
  <c r="F265" i="9"/>
  <c r="E265" i="9"/>
  <c r="M264" i="9"/>
  <c r="L264" i="9"/>
  <c r="F264" i="9"/>
  <c r="B264" i="9" s="1"/>
  <c r="E264" i="9"/>
  <c r="M263" i="9"/>
  <c r="L263" i="9"/>
  <c r="E263" i="9"/>
  <c r="M262" i="9"/>
  <c r="F262" i="9" s="1"/>
  <c r="L262" i="9"/>
  <c r="E262" i="9"/>
  <c r="B262" i="9" s="1"/>
  <c r="M261" i="9"/>
  <c r="L261" i="9"/>
  <c r="F261" i="9"/>
  <c r="E261" i="9"/>
  <c r="M260" i="9"/>
  <c r="L260" i="9"/>
  <c r="F260" i="9"/>
  <c r="B260" i="9" s="1"/>
  <c r="E260" i="9"/>
  <c r="M259" i="9"/>
  <c r="L259" i="9"/>
  <c r="E259" i="9"/>
  <c r="M258" i="9"/>
  <c r="F258" i="9" s="1"/>
  <c r="L258" i="9"/>
  <c r="E258" i="9"/>
  <c r="B258" i="9" s="1"/>
  <c r="M257" i="9"/>
  <c r="L257" i="9"/>
  <c r="F257" i="9"/>
  <c r="E257" i="9"/>
  <c r="M256" i="9"/>
  <c r="L256" i="9"/>
  <c r="F256" i="9"/>
  <c r="B256" i="9" s="1"/>
  <c r="E256" i="9"/>
  <c r="M255" i="9"/>
  <c r="L255" i="9"/>
  <c r="E255" i="9"/>
  <c r="M254" i="9"/>
  <c r="F254" i="9" s="1"/>
  <c r="L254" i="9"/>
  <c r="E254" i="9"/>
  <c r="B254" i="9" s="1"/>
  <c r="M253" i="9"/>
  <c r="L253" i="9"/>
  <c r="F253" i="9"/>
  <c r="E253" i="9"/>
  <c r="M252" i="9"/>
  <c r="L252" i="9"/>
  <c r="F252" i="9"/>
  <c r="B252" i="9" s="1"/>
  <c r="E252" i="9"/>
  <c r="M251" i="9"/>
  <c r="L251" i="9"/>
  <c r="E251" i="9"/>
  <c r="M250" i="9"/>
  <c r="F250" i="9" s="1"/>
  <c r="L250" i="9"/>
  <c r="E250" i="9"/>
  <c r="B250" i="9" s="1"/>
  <c r="M249" i="9"/>
  <c r="L249" i="9"/>
  <c r="F249" i="9"/>
  <c r="E249" i="9"/>
  <c r="M248" i="9"/>
  <c r="L248" i="9"/>
  <c r="F248" i="9"/>
  <c r="B248" i="9" s="1"/>
  <c r="E248" i="9"/>
  <c r="M247" i="9"/>
  <c r="L247" i="9"/>
  <c r="E247" i="9"/>
  <c r="M246" i="9"/>
  <c r="F246" i="9" s="1"/>
  <c r="L246" i="9"/>
  <c r="E246" i="9"/>
  <c r="B246" i="9" s="1"/>
  <c r="M245" i="9"/>
  <c r="L245" i="9"/>
  <c r="F245" i="9"/>
  <c r="E245" i="9"/>
  <c r="M244" i="9"/>
  <c r="L244" i="9"/>
  <c r="F244" i="9"/>
  <c r="B244" i="9" s="1"/>
  <c r="E244" i="9"/>
  <c r="M243" i="9"/>
  <c r="L243" i="9"/>
  <c r="E243" i="9"/>
  <c r="M242" i="9"/>
  <c r="F242" i="9" s="1"/>
  <c r="L242" i="9"/>
  <c r="E242" i="9"/>
  <c r="M241" i="9"/>
  <c r="F241" i="9" s="1"/>
  <c r="L241" i="9"/>
  <c r="E241" i="9"/>
  <c r="M240" i="9"/>
  <c r="F240" i="9" s="1"/>
  <c r="B240" i="9" s="1"/>
  <c r="L240" i="9"/>
  <c r="E240" i="9"/>
  <c r="M239" i="9"/>
  <c r="L239" i="9"/>
  <c r="E239" i="9"/>
  <c r="M238" i="9"/>
  <c r="F238" i="9" s="1"/>
  <c r="L238" i="9"/>
  <c r="E238" i="9"/>
  <c r="B238" i="9" s="1"/>
  <c r="M237" i="9"/>
  <c r="L237" i="9"/>
  <c r="F237" i="9"/>
  <c r="E237" i="9"/>
  <c r="M236" i="9"/>
  <c r="L236" i="9"/>
  <c r="F236" i="9" s="1"/>
  <c r="B236" i="9" s="1"/>
  <c r="E236" i="9"/>
  <c r="M235" i="9"/>
  <c r="L235" i="9"/>
  <c r="F235" i="9" s="1"/>
  <c r="B235" i="9" s="1"/>
  <c r="E235" i="9"/>
  <c r="M234" i="9"/>
  <c r="F234" i="9" s="1"/>
  <c r="L234" i="9"/>
  <c r="E234" i="9"/>
  <c r="B234" i="9" s="1"/>
  <c r="M233" i="9"/>
  <c r="L233" i="9"/>
  <c r="F233" i="9"/>
  <c r="E233" i="9"/>
  <c r="M232" i="9"/>
  <c r="L232" i="9"/>
  <c r="F232" i="9"/>
  <c r="B232" i="9" s="1"/>
  <c r="E232" i="9"/>
  <c r="M231" i="9"/>
  <c r="L231" i="9"/>
  <c r="F231" i="9" s="1"/>
  <c r="B231" i="9" s="1"/>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G164" i="9"/>
  <c r="F164" i="9"/>
  <c r="B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F158" i="9"/>
  <c r="H157" i="9"/>
  <c r="G157" i="9"/>
  <c r="E157" i="9" s="1"/>
  <c r="B157" i="9" s="1"/>
  <c r="F157" i="9"/>
  <c r="F156" i="9"/>
  <c r="B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G140" i="9"/>
  <c r="F140" i="9"/>
  <c r="B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F134" i="9"/>
  <c r="H133" i="9"/>
  <c r="E133" i="9" s="1"/>
  <c r="B133" i="9" s="1"/>
  <c r="G133" i="9"/>
  <c r="F133" i="9"/>
  <c r="H132" i="9"/>
  <c r="G132" i="9"/>
  <c r="F132" i="9"/>
  <c r="E132" i="9"/>
  <c r="B132" i="9" s="1"/>
  <c r="H131" i="9"/>
  <c r="G131" i="9"/>
  <c r="E131" i="9" s="1"/>
  <c r="B131" i="9" s="1"/>
  <c r="F131" i="9"/>
  <c r="H130" i="9"/>
  <c r="G130" i="9"/>
  <c r="E130" i="9" s="1"/>
  <c r="F130" i="9"/>
  <c r="H129" i="9"/>
  <c r="G129" i="9"/>
  <c r="E129" i="9" s="1"/>
  <c r="B129" i="9" s="1"/>
  <c r="F129" i="9"/>
  <c r="H128" i="9"/>
  <c r="E128" i="9" s="1"/>
  <c r="B128" i="9" s="1"/>
  <c r="G128" i="9"/>
  <c r="F128" i="9"/>
  <c r="H127" i="9"/>
  <c r="G127" i="9"/>
  <c r="F127" i="9"/>
  <c r="E127" i="9"/>
  <c r="B127" i="9" s="1"/>
  <c r="H126" i="9"/>
  <c r="G126" i="9"/>
  <c r="F126" i="9"/>
  <c r="H125" i="9"/>
  <c r="E125" i="9" s="1"/>
  <c r="B125" i="9" s="1"/>
  <c r="G125" i="9"/>
  <c r="F125" i="9"/>
  <c r="H124" i="9"/>
  <c r="G124" i="9"/>
  <c r="F124" i="9"/>
  <c r="E124" i="9"/>
  <c r="B124" i="9" s="1"/>
  <c r="H123" i="9"/>
  <c r="G123" i="9"/>
  <c r="E123" i="9" s="1"/>
  <c r="F123" i="9"/>
  <c r="H122" i="9"/>
  <c r="G122" i="9"/>
  <c r="E122" i="9" s="1"/>
  <c r="F122" i="9"/>
  <c r="H121" i="9"/>
  <c r="G121" i="9"/>
  <c r="E121" i="9" s="1"/>
  <c r="B121" i="9" s="1"/>
  <c r="F121" i="9"/>
  <c r="H120" i="9"/>
  <c r="E120" i="9" s="1"/>
  <c r="B120" i="9" s="1"/>
  <c r="G120" i="9"/>
  <c r="F120" i="9"/>
  <c r="H119" i="9"/>
  <c r="G119" i="9"/>
  <c r="F119" i="9"/>
  <c r="E119" i="9"/>
  <c r="B119" i="9" s="1"/>
  <c r="H118" i="9"/>
  <c r="G118" i="9"/>
  <c r="F118" i="9"/>
  <c r="H117" i="9"/>
  <c r="E117" i="9" s="1"/>
  <c r="G117" i="9"/>
  <c r="F117" i="9"/>
  <c r="B117" i="9"/>
  <c r="H116" i="9"/>
  <c r="G116" i="9"/>
  <c r="F116" i="9"/>
  <c r="E116" i="9"/>
  <c r="B116" i="9" s="1"/>
  <c r="H115" i="9"/>
  <c r="G115" i="9"/>
  <c r="E115" i="9" s="1"/>
  <c r="F115" i="9"/>
  <c r="H114" i="9"/>
  <c r="G114" i="9"/>
  <c r="E114" i="9" s="1"/>
  <c r="F114" i="9"/>
  <c r="H113" i="9"/>
  <c r="G113" i="9"/>
  <c r="E113" i="9" s="1"/>
  <c r="B113" i="9" s="1"/>
  <c r="F113" i="9"/>
  <c r="H112" i="9"/>
  <c r="E112" i="9" s="1"/>
  <c r="B112" i="9" s="1"/>
  <c r="G112" i="9"/>
  <c r="F112" i="9"/>
  <c r="H111" i="9"/>
  <c r="G111" i="9"/>
  <c r="F111" i="9"/>
  <c r="E111" i="9"/>
  <c r="B111" i="9" s="1"/>
  <c r="H110" i="9"/>
  <c r="G110" i="9"/>
  <c r="F110" i="9"/>
  <c r="H109" i="9"/>
  <c r="E109" i="9" s="1"/>
  <c r="B109" i="9" s="1"/>
  <c r="G109" i="9"/>
  <c r="F109" i="9"/>
  <c r="H108" i="9"/>
  <c r="G108" i="9"/>
  <c r="F108" i="9"/>
  <c r="E108" i="9"/>
  <c r="B108" i="9" s="1"/>
  <c r="H107" i="9"/>
  <c r="G107" i="9"/>
  <c r="E107" i="9" s="1"/>
  <c r="F107" i="9"/>
  <c r="H106" i="9"/>
  <c r="G106" i="9"/>
  <c r="E106" i="9" s="1"/>
  <c r="B106" i="9" s="1"/>
  <c r="F106" i="9"/>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F56" i="9"/>
  <c r="H55" i="9"/>
  <c r="E55" i="9" s="1"/>
  <c r="B55" i="9" s="1"/>
  <c r="G55" i="9"/>
  <c r="F55" i="9"/>
  <c r="H54" i="9"/>
  <c r="G54" i="9"/>
  <c r="F54" i="9"/>
  <c r="E54" i="9"/>
  <c r="B54" i="9" s="1"/>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G46" i="9"/>
  <c r="F46" i="9"/>
  <c r="E46" i="9"/>
  <c r="B46" i="9" s="1"/>
  <c r="H45" i="9"/>
  <c r="G45" i="9"/>
  <c r="E45" i="9" s="1"/>
  <c r="F45" i="9"/>
  <c r="H44" i="9"/>
  <c r="G44" i="9"/>
  <c r="E44" i="9" s="1"/>
  <c r="B44" i="9" s="1"/>
  <c r="F44" i="9"/>
  <c r="H43" i="9"/>
  <c r="E43" i="9" s="1"/>
  <c r="B43" i="9" s="1"/>
  <c r="G43" i="9"/>
  <c r="F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E34" i="9" s="1"/>
  <c r="B34" i="9" s="1"/>
  <c r="G34" i="9"/>
  <c r="F34" i="9"/>
  <c r="H33" i="9"/>
  <c r="G33" i="9"/>
  <c r="E33" i="9" s="1"/>
  <c r="F33" i="9"/>
  <c r="H32" i="9"/>
  <c r="G32" i="9"/>
  <c r="E32" i="9" s="1"/>
  <c r="B32" i="9" s="1"/>
  <c r="F32" i="9"/>
  <c r="H31" i="9"/>
  <c r="G31" i="9"/>
  <c r="F31" i="9"/>
  <c r="H30" i="9"/>
  <c r="G30" i="9"/>
  <c r="F30" i="9"/>
  <c r="E30" i="9"/>
  <c r="B30" i="9" s="1"/>
  <c r="H29" i="9"/>
  <c r="G29" i="9"/>
  <c r="E29" i="9" s="1"/>
  <c r="F29" i="9"/>
  <c r="H28" i="9"/>
  <c r="G28" i="9"/>
  <c r="E28" i="9" s="1"/>
  <c r="B28" i="9" s="1"/>
  <c r="F28" i="9"/>
  <c r="H27" i="9"/>
  <c r="G27" i="9"/>
  <c r="F27" i="9"/>
  <c r="E27" i="9"/>
  <c r="B27" i="9" s="1"/>
  <c r="H26" i="9"/>
  <c r="G26" i="9"/>
  <c r="F26" i="9"/>
  <c r="E26" i="9"/>
  <c r="H25" i="9"/>
  <c r="G25" i="9"/>
  <c r="F25" i="9"/>
  <c r="F24" i="9"/>
  <c r="F4" i="9"/>
  <c r="O3" i="9"/>
  <c r="G296" i="9" s="1"/>
  <c r="E296" i="9" s="1"/>
  <c r="B296" i="9" s="1"/>
  <c r="I3" i="9"/>
  <c r="H3" i="9"/>
  <c r="G3" i="9"/>
  <c r="D104" i="8"/>
  <c r="C1680" i="1" s="1"/>
  <c r="D97" i="8"/>
  <c r="D92" i="8"/>
  <c r="D87" i="8"/>
  <c r="D82" i="8"/>
  <c r="D77" i="8"/>
  <c r="D72" i="8"/>
  <c r="D67" i="8"/>
  <c r="D62" i="8"/>
  <c r="D57" i="8"/>
  <c r="D52" i="8"/>
  <c r="D51" i="8" s="1"/>
  <c r="C1627" i="1" s="1"/>
  <c r="D46" i="8"/>
  <c r="D37" i="8"/>
  <c r="C1613" i="1" s="1"/>
  <c r="H1613" i="1" s="1"/>
  <c r="D27" i="8"/>
  <c r="D18" i="8"/>
  <c r="D6" i="8" s="1"/>
  <c r="D8" i="8"/>
  <c r="E44" i="7"/>
  <c r="D44" i="7"/>
  <c r="E39" i="7"/>
  <c r="D39" i="7"/>
  <c r="E38" i="7"/>
  <c r="D38" i="7"/>
  <c r="E30" i="7"/>
  <c r="D30" i="7"/>
  <c r="E23" i="7"/>
  <c r="E22" i="7" s="1"/>
  <c r="D23" i="7"/>
  <c r="E14" i="7"/>
  <c r="D14" i="7"/>
  <c r="E7" i="7"/>
  <c r="D7" i="7"/>
  <c r="E6" i="7"/>
  <c r="E5" i="7" s="1"/>
  <c r="D6" i="7"/>
  <c r="F140" i="6"/>
  <c r="F139" i="6"/>
  <c r="F138" i="6"/>
  <c r="F137" i="6"/>
  <c r="F136" i="6"/>
  <c r="F135" i="6"/>
  <c r="F134" i="6"/>
  <c r="F133" i="6"/>
  <c r="F132" i="6"/>
  <c r="F131" i="6"/>
  <c r="F130" i="6"/>
  <c r="E130" i="6"/>
  <c r="D130" i="6"/>
  <c r="D129" i="6" s="1"/>
  <c r="E129" i="6"/>
  <c r="F128" i="6"/>
  <c r="F127" i="6"/>
  <c r="F126" i="6"/>
  <c r="F125" i="6"/>
  <c r="F124" i="6"/>
  <c r="F123" i="6"/>
  <c r="F122" i="6"/>
  <c r="E122" i="6"/>
  <c r="D122" i="6"/>
  <c r="F121" i="6"/>
  <c r="F120" i="6"/>
  <c r="F119" i="6"/>
  <c r="E118" i="6"/>
  <c r="D118" i="6"/>
  <c r="F118" i="6" s="1"/>
  <c r="F117" i="6"/>
  <c r="F116" i="6"/>
  <c r="F115" i="6"/>
  <c r="E115" i="6"/>
  <c r="E114" i="6" s="1"/>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43" i="6"/>
  <c r="F43" i="6" s="1"/>
  <c r="F42" i="6"/>
  <c r="F41" i="6"/>
  <c r="F40" i="6"/>
  <c r="F39" i="6"/>
  <c r="E39" i="6"/>
  <c r="E35" i="6"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2" i="5"/>
  <c r="F271" i="5"/>
  <c r="F270" i="5"/>
  <c r="F269" i="5"/>
  <c r="F268" i="5"/>
  <c r="F267" i="5"/>
  <c r="F266" i="5"/>
  <c r="F265" i="5"/>
  <c r="F264" i="5"/>
  <c r="E263" i="5"/>
  <c r="D263" i="5"/>
  <c r="F263" i="5" s="1"/>
  <c r="F262" i="5"/>
  <c r="F261" i="5"/>
  <c r="F260" i="5"/>
  <c r="F259" i="5"/>
  <c r="E259" i="5"/>
  <c r="D259" i="5"/>
  <c r="F258" i="5"/>
  <c r="F257" i="5"/>
  <c r="F256" i="5"/>
  <c r="E255" i="5"/>
  <c r="E254" i="5" s="1"/>
  <c r="D255" i="5"/>
  <c r="F253" i="5"/>
  <c r="F252" i="5"/>
  <c r="E251" i="5"/>
  <c r="E250" i="5" s="1"/>
  <c r="D251" i="5"/>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D219" i="5"/>
  <c r="F217" i="5"/>
  <c r="F216" i="5"/>
  <c r="F215" i="5"/>
  <c r="F214" i="5"/>
  <c r="F213" i="5"/>
  <c r="F212" i="5"/>
  <c r="F211" i="5"/>
  <c r="F210" i="5"/>
  <c r="E210" i="5"/>
  <c r="D210" i="5"/>
  <c r="F209" i="5"/>
  <c r="F208" i="5"/>
  <c r="F207" i="5"/>
  <c r="F206" i="5"/>
  <c r="F205" i="5"/>
  <c r="F204" i="5"/>
  <c r="F203" i="5"/>
  <c r="E203" i="5"/>
  <c r="D203" i="5"/>
  <c r="D202" i="5" s="1"/>
  <c r="E202" i="5"/>
  <c r="H337" i="9" s="1"/>
  <c r="F201" i="5"/>
  <c r="F200" i="5"/>
  <c r="F199" i="5"/>
  <c r="F198" i="5"/>
  <c r="F197" i="5"/>
  <c r="F196" i="5"/>
  <c r="E196" i="5"/>
  <c r="D196" i="5"/>
  <c r="G336" i="9" s="1"/>
  <c r="F195" i="5"/>
  <c r="F194" i="5"/>
  <c r="F193" i="5"/>
  <c r="F192" i="5"/>
  <c r="F191" i="5"/>
  <c r="F190" i="5"/>
  <c r="F189" i="5"/>
  <c r="F188" i="5"/>
  <c r="F187" i="5"/>
  <c r="F186" i="5"/>
  <c r="F185" i="5"/>
  <c r="E185" i="5"/>
  <c r="D185" i="5"/>
  <c r="F184" i="5"/>
  <c r="F183" i="5"/>
  <c r="F182" i="5"/>
  <c r="F181" i="5"/>
  <c r="F180" i="5"/>
  <c r="E180" i="5"/>
  <c r="D180" i="5"/>
  <c r="F179" i="5"/>
  <c r="F178" i="5"/>
  <c r="F177"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E135"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G313" i="9" s="1"/>
  <c r="D88" i="5"/>
  <c r="F88" i="5" s="1"/>
  <c r="F87" i="5"/>
  <c r="F86" i="5"/>
  <c r="F85" i="5"/>
  <c r="F84" i="5"/>
  <c r="F83" i="5"/>
  <c r="E82" i="5"/>
  <c r="D82" i="5"/>
  <c r="F82" i="5" s="1"/>
  <c r="F81" i="5"/>
  <c r="F80" i="5"/>
  <c r="F79" i="5"/>
  <c r="F78" i="5"/>
  <c r="F77" i="5"/>
  <c r="E76" i="5"/>
  <c r="D76" i="5"/>
  <c r="F75" i="5"/>
  <c r="F74" i="5"/>
  <c r="F73" i="5"/>
  <c r="F72" i="5"/>
  <c r="E71" i="5"/>
  <c r="E70" i="5" s="1"/>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F606" i="4"/>
  <c r="F605" i="4"/>
  <c r="F604" i="4"/>
  <c r="E603" i="4"/>
  <c r="D603" i="4"/>
  <c r="F602" i="4"/>
  <c r="F601" i="4"/>
  <c r="F600" i="4"/>
  <c r="F599" i="4"/>
  <c r="E598" i="4"/>
  <c r="E597" i="4" s="1"/>
  <c r="D598" i="4"/>
  <c r="F598" i="4" s="1"/>
  <c r="F596" i="4"/>
  <c r="F595" i="4"/>
  <c r="E594" i="4"/>
  <c r="D594" i="4"/>
  <c r="F594" i="4" s="1"/>
  <c r="F593" i="4"/>
  <c r="F592" i="4"/>
  <c r="E591" i="4"/>
  <c r="D591" i="4"/>
  <c r="F590" i="4"/>
  <c r="E589" i="4"/>
  <c r="D589" i="4"/>
  <c r="F589"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E536" i="4"/>
  <c r="F534" i="4"/>
  <c r="F533" i="4"/>
  <c r="F532" i="4"/>
  <c r="E532" i="4"/>
  <c r="E522" i="4" s="1"/>
  <c r="D532" i="4"/>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8" i="4"/>
  <c r="F507" i="4"/>
  <c r="F506" i="4"/>
  <c r="F505" i="4"/>
  <c r="F504" i="4"/>
  <c r="F503" i="4"/>
  <c r="F502" i="4"/>
  <c r="E502" i="4"/>
  <c r="D502" i="4"/>
  <c r="F501" i="4"/>
  <c r="F500" i="4"/>
  <c r="F499" i="4"/>
  <c r="F498" i="4"/>
  <c r="E497" i="4"/>
  <c r="D497" i="4"/>
  <c r="F496" i="4"/>
  <c r="F495" i="4"/>
  <c r="F494" i="4"/>
  <c r="F493" i="4"/>
  <c r="E492" i="4"/>
  <c r="E491" i="4" s="1"/>
  <c r="D492" i="4"/>
  <c r="F492" i="4" s="1"/>
  <c r="F490" i="4"/>
  <c r="F489" i="4"/>
  <c r="E488" i="4"/>
  <c r="D488" i="4"/>
  <c r="F488" i="4" s="1"/>
  <c r="F487" i="4"/>
  <c r="F486" i="4"/>
  <c r="E485" i="4"/>
  <c r="D485" i="4"/>
  <c r="F484" i="4"/>
  <c r="F483" i="4"/>
  <c r="F482" i="4"/>
  <c r="F481" i="4"/>
  <c r="E480" i="4"/>
  <c r="E479" i="4" s="1"/>
  <c r="D480" i="4"/>
  <c r="F480" i="4" s="1"/>
  <c r="F478" i="4"/>
  <c r="F477" i="4"/>
  <c r="E476" i="4"/>
  <c r="D476" i="4"/>
  <c r="F476" i="4" s="1"/>
  <c r="F475" i="4"/>
  <c r="F474" i="4"/>
  <c r="E473" i="4"/>
  <c r="D473" i="4"/>
  <c r="F473"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E431" i="4" s="1"/>
  <c r="D432" i="4"/>
  <c r="F432" i="4" s="1"/>
  <c r="E428" i="4"/>
  <c r="D423" i="1" s="1"/>
  <c r="H423" i="1" s="1"/>
  <c r="D428" i="4"/>
  <c r="F428" i="4" s="1"/>
  <c r="E427" i="4"/>
  <c r="D427" i="4"/>
  <c r="F427" i="4" s="1"/>
  <c r="E426" i="4"/>
  <c r="E647" i="4" s="1"/>
  <c r="D641" i="1" s="1"/>
  <c r="H641" i="1" s="1"/>
  <c r="D426" i="4"/>
  <c r="D647" i="4" s="1"/>
  <c r="F421" i="4"/>
  <c r="F420" i="4"/>
  <c r="F419" i="4"/>
  <c r="F416" i="4"/>
  <c r="F415" i="4"/>
  <c r="F414" i="4"/>
  <c r="F413" i="4"/>
  <c r="F412" i="4"/>
  <c r="E412" i="4"/>
  <c r="D412" i="4"/>
  <c r="F411" i="4"/>
  <c r="F410" i="4"/>
  <c r="E410" i="4"/>
  <c r="D410" i="4"/>
  <c r="F409" i="4"/>
  <c r="F408" i="4"/>
  <c r="E407" i="4"/>
  <c r="E406" i="4" s="1"/>
  <c r="D407" i="4"/>
  <c r="F407" i="4" s="1"/>
  <c r="F406" i="4"/>
  <c r="D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D230" i="4"/>
  <c r="F230" i="4" s="1"/>
  <c r="F229" i="4"/>
  <c r="F228" i="4"/>
  <c r="F227" i="4"/>
  <c r="F226" i="4"/>
  <c r="F225" i="4"/>
  <c r="E225" i="4"/>
  <c r="D225" i="4"/>
  <c r="F224" i="4"/>
  <c r="F223" i="4"/>
  <c r="E222" i="4"/>
  <c r="E221" i="4" s="1"/>
  <c r="D222" i="4"/>
  <c r="F222" i="4" s="1"/>
  <c r="F221" i="4"/>
  <c r="D221" i="4"/>
  <c r="F220" i="4"/>
  <c r="F219" i="4"/>
  <c r="F218" i="4"/>
  <c r="F217" i="4"/>
  <c r="E216" i="4"/>
  <c r="D212" i="1" s="1"/>
  <c r="D216" i="4"/>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0" i="1" s="1"/>
  <c r="D194" i="4"/>
  <c r="F193" i="4"/>
  <c r="F192" i="4"/>
  <c r="F191" i="4"/>
  <c r="F190" i="4"/>
  <c r="F189" i="4"/>
  <c r="E189" i="4"/>
  <c r="D185" i="1" s="1"/>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41" i="4" s="1"/>
  <c r="F139" i="4"/>
  <c r="F138" i="4"/>
  <c r="F137" i="4"/>
  <c r="F136" i="4"/>
  <c r="E135" i="4"/>
  <c r="E134" i="4" s="1"/>
  <c r="D130" i="1" s="1"/>
  <c r="D135" i="4"/>
  <c r="D134" i="4" s="1"/>
  <c r="F133" i="4"/>
  <c r="F132" i="4"/>
  <c r="F131" i="4"/>
  <c r="F130" i="4"/>
  <c r="E129" i="4"/>
  <c r="D125" i="1" s="1"/>
  <c r="D129" i="4"/>
  <c r="F128" i="4"/>
  <c r="F127" i="4"/>
  <c r="F126" i="4"/>
  <c r="E126" i="4"/>
  <c r="D126" i="4"/>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E39" i="4"/>
  <c r="D39" i="4"/>
  <c r="F39" i="4" s="1"/>
  <c r="F38" i="4"/>
  <c r="F37" i="4"/>
  <c r="F36" i="4"/>
  <c r="E36" i="4"/>
  <c r="D32" i="1"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41" i="3"/>
  <c r="G41" i="3"/>
  <c r="B41" i="3"/>
  <c r="G40" i="3"/>
  <c r="B40" i="3"/>
  <c r="G39" i="3"/>
  <c r="B39" i="3"/>
  <c r="H38" i="3"/>
  <c r="G38" i="3"/>
  <c r="B38" i="3"/>
  <c r="I36" i="3"/>
  <c r="G36" i="3"/>
  <c r="B36" i="3"/>
  <c r="I35" i="3"/>
  <c r="G35" i="3"/>
  <c r="B35" i="3"/>
  <c r="I34" i="3"/>
  <c r="G34" i="3"/>
  <c r="B34" i="3"/>
  <c r="I33" i="3"/>
  <c r="G33" i="3"/>
  <c r="B33" i="3"/>
  <c r="G31" i="3"/>
  <c r="B31" i="3"/>
  <c r="I30" i="3"/>
  <c r="G30" i="3"/>
  <c r="B30" i="3"/>
  <c r="I29" i="3"/>
  <c r="H29" i="3"/>
  <c r="G29" i="3"/>
  <c r="B29" i="3"/>
  <c r="G28" i="3"/>
  <c r="B28" i="3"/>
  <c r="G27" i="3"/>
  <c r="B27" i="3"/>
  <c r="I25" i="3"/>
  <c r="G25" i="3"/>
  <c r="B25" i="3"/>
  <c r="G24" i="3"/>
  <c r="B24" i="3"/>
  <c r="G23" i="3"/>
  <c r="B23" i="3"/>
  <c r="I22" i="3"/>
  <c r="G22" i="3"/>
  <c r="B22" i="3"/>
  <c r="G20" i="3"/>
  <c r="B20" i="3"/>
  <c r="G19" i="3"/>
  <c r="B19" i="3"/>
  <c r="G18" i="3"/>
  <c r="B18" i="3"/>
  <c r="G17" i="3"/>
  <c r="B17" i="3"/>
  <c r="H10" i="3" a="1"/>
  <c r="H10" i="3"/>
  <c r="L3" i="9" s="1"/>
  <c r="G1685" i="1"/>
  <c r="C1685" i="1"/>
  <c r="H1685" i="1" s="1"/>
  <c r="C1684" i="1"/>
  <c r="C1683" i="1"/>
  <c r="H1683" i="1" s="1"/>
  <c r="H1682" i="1"/>
  <c r="G1682" i="1"/>
  <c r="C1682" i="1"/>
  <c r="G1681" i="1"/>
  <c r="C1681" i="1"/>
  <c r="H1681" i="1" s="1"/>
  <c r="C1679" i="1"/>
  <c r="H1679" i="1" s="1"/>
  <c r="H1678" i="1"/>
  <c r="G1678" i="1"/>
  <c r="C1678" i="1"/>
  <c r="H1677" i="1"/>
  <c r="G1677" i="1"/>
  <c r="C1677" i="1"/>
  <c r="C1676" i="1"/>
  <c r="C1675" i="1"/>
  <c r="H1675" i="1" s="1"/>
  <c r="H1674" i="1"/>
  <c r="G1674" i="1"/>
  <c r="C1674" i="1"/>
  <c r="H1673" i="1"/>
  <c r="G1673" i="1"/>
  <c r="C1673" i="1"/>
  <c r="C1672" i="1"/>
  <c r="C1671" i="1"/>
  <c r="H1671" i="1" s="1"/>
  <c r="H1670" i="1"/>
  <c r="G1670" i="1"/>
  <c r="C1670" i="1"/>
  <c r="H1669" i="1"/>
  <c r="G1669" i="1"/>
  <c r="C1669" i="1"/>
  <c r="C1668" i="1"/>
  <c r="C1667" i="1"/>
  <c r="H1667" i="1" s="1"/>
  <c r="H1666" i="1"/>
  <c r="G1666" i="1"/>
  <c r="C1666" i="1"/>
  <c r="H1665" i="1"/>
  <c r="G1665" i="1"/>
  <c r="C1665" i="1"/>
  <c r="C1664" i="1"/>
  <c r="C1663" i="1"/>
  <c r="H1663" i="1" s="1"/>
  <c r="H1662" i="1"/>
  <c r="G1662" i="1"/>
  <c r="C1662" i="1"/>
  <c r="H1661" i="1"/>
  <c r="G1661" i="1"/>
  <c r="C1661" i="1"/>
  <c r="C1660" i="1"/>
  <c r="C1659" i="1"/>
  <c r="H1659" i="1" s="1"/>
  <c r="H1658" i="1"/>
  <c r="G1658" i="1"/>
  <c r="C1658" i="1"/>
  <c r="H1657" i="1"/>
  <c r="G1657" i="1"/>
  <c r="C1657" i="1"/>
  <c r="C1656" i="1"/>
  <c r="C1655" i="1"/>
  <c r="H1655" i="1" s="1"/>
  <c r="H1654" i="1"/>
  <c r="G1654" i="1"/>
  <c r="C1654" i="1"/>
  <c r="H1653" i="1"/>
  <c r="G1653" i="1"/>
  <c r="C1653" i="1"/>
  <c r="C1652" i="1"/>
  <c r="C1651" i="1"/>
  <c r="H1651" i="1" s="1"/>
  <c r="H1650" i="1"/>
  <c r="G1650" i="1"/>
  <c r="C1650" i="1"/>
  <c r="H1649" i="1"/>
  <c r="G1649" i="1"/>
  <c r="C1649" i="1"/>
  <c r="C1648" i="1"/>
  <c r="C1647" i="1"/>
  <c r="H1647" i="1" s="1"/>
  <c r="H1646" i="1"/>
  <c r="G1646" i="1"/>
  <c r="C1646" i="1"/>
  <c r="H1645" i="1"/>
  <c r="G1645" i="1"/>
  <c r="C1645" i="1"/>
  <c r="C1644" i="1"/>
  <c r="C1643" i="1"/>
  <c r="H1643" i="1" s="1"/>
  <c r="H1642" i="1"/>
  <c r="G1642" i="1"/>
  <c r="C1642" i="1"/>
  <c r="H1641" i="1"/>
  <c r="G1641" i="1"/>
  <c r="C1641" i="1"/>
  <c r="C1640" i="1"/>
  <c r="C1639" i="1"/>
  <c r="H1639" i="1" s="1"/>
  <c r="H1638" i="1"/>
  <c r="G1638" i="1"/>
  <c r="C1638" i="1"/>
  <c r="H1637" i="1"/>
  <c r="G1637" i="1"/>
  <c r="C1637" i="1"/>
  <c r="C1636" i="1"/>
  <c r="C1635" i="1"/>
  <c r="H1635" i="1" s="1"/>
  <c r="H1634" i="1"/>
  <c r="G1634" i="1"/>
  <c r="C1634" i="1"/>
  <c r="H1633" i="1"/>
  <c r="G1633" i="1"/>
  <c r="C1633" i="1"/>
  <c r="C1632" i="1"/>
  <c r="C1631" i="1"/>
  <c r="H1631" i="1" s="1"/>
  <c r="H1630" i="1"/>
  <c r="G1630" i="1"/>
  <c r="C1630" i="1"/>
  <c r="H1629" i="1"/>
  <c r="G1629" i="1"/>
  <c r="C1629" i="1"/>
  <c r="C1628" i="1"/>
  <c r="H1626" i="1"/>
  <c r="G1626" i="1"/>
  <c r="C1626" i="1"/>
  <c r="H1625" i="1"/>
  <c r="G1625" i="1"/>
  <c r="C1625" i="1"/>
  <c r="C1624" i="1"/>
  <c r="C1623" i="1"/>
  <c r="H1623" i="1" s="1"/>
  <c r="H1622" i="1"/>
  <c r="G1622" i="1"/>
  <c r="C1622" i="1"/>
  <c r="C1619" i="1"/>
  <c r="H1619" i="1" s="1"/>
  <c r="G1618" i="1"/>
  <c r="C1618" i="1"/>
  <c r="H1618" i="1" s="1"/>
  <c r="C1617" i="1"/>
  <c r="H1617" i="1" s="1"/>
  <c r="C1616" i="1"/>
  <c r="C1615" i="1"/>
  <c r="H1615" i="1" s="1"/>
  <c r="G1614" i="1"/>
  <c r="C1614" i="1"/>
  <c r="H1614" i="1" s="1"/>
  <c r="C1612" i="1"/>
  <c r="C1611" i="1"/>
  <c r="H1611" i="1" s="1"/>
  <c r="G1610" i="1"/>
  <c r="C1610" i="1"/>
  <c r="H1610" i="1" s="1"/>
  <c r="C1609" i="1"/>
  <c r="H1609" i="1" s="1"/>
  <c r="C1608" i="1"/>
  <c r="C1607" i="1"/>
  <c r="H1607" i="1" s="1"/>
  <c r="G1606" i="1"/>
  <c r="C1606" i="1"/>
  <c r="H1606" i="1" s="1"/>
  <c r="G1605" i="1"/>
  <c r="C1605" i="1"/>
  <c r="H1605" i="1" s="1"/>
  <c r="C1604" i="1"/>
  <c r="H1602" i="1"/>
  <c r="C1602" i="1"/>
  <c r="G1602" i="1" s="1"/>
  <c r="C1600" i="1"/>
  <c r="C1599" i="1"/>
  <c r="H1599" i="1" s="1"/>
  <c r="C1598" i="1"/>
  <c r="H1598" i="1" s="1"/>
  <c r="H1597" i="1"/>
  <c r="G1597" i="1"/>
  <c r="C1597" i="1"/>
  <c r="C1596" i="1"/>
  <c r="C1595" i="1"/>
  <c r="H1595" i="1" s="1"/>
  <c r="C1594" i="1"/>
  <c r="H1594" i="1" s="1"/>
  <c r="H1593" i="1"/>
  <c r="G1593" i="1"/>
  <c r="C1593" i="1"/>
  <c r="C1592" i="1"/>
  <c r="C1591" i="1"/>
  <c r="H1591" i="1" s="1"/>
  <c r="C1590" i="1"/>
  <c r="H1590" i="1" s="1"/>
  <c r="H1589" i="1"/>
  <c r="G1589" i="1"/>
  <c r="C1589" i="1"/>
  <c r="C1588" i="1"/>
  <c r="C1587" i="1"/>
  <c r="H1587" i="1" s="1"/>
  <c r="C1586" i="1"/>
  <c r="H1586" i="1" s="1"/>
  <c r="H1585" i="1"/>
  <c r="G1585" i="1"/>
  <c r="C1585" i="1"/>
  <c r="C1584" i="1"/>
  <c r="C1583" i="1"/>
  <c r="H1583" i="1" s="1"/>
  <c r="C1582" i="1"/>
  <c r="H1582" i="1" s="1"/>
  <c r="H1581" i="1"/>
  <c r="G1581" i="1"/>
  <c r="C1581" i="1"/>
  <c r="H1580" i="1"/>
  <c r="D1580" i="1"/>
  <c r="C1580" i="1"/>
  <c r="G1580" i="1" s="1"/>
  <c r="D1579" i="1"/>
  <c r="G1579" i="1" s="1"/>
  <c r="C1579" i="1"/>
  <c r="H1578" i="1"/>
  <c r="D1578" i="1"/>
  <c r="C1578" i="1"/>
  <c r="G1578" i="1" s="1"/>
  <c r="I1578" i="1" s="1"/>
  <c r="J1577" i="1"/>
  <c r="D1577" i="1"/>
  <c r="G1577" i="1" s="1"/>
  <c r="C1577" i="1"/>
  <c r="D1576" i="1"/>
  <c r="H1575" i="1"/>
  <c r="D1575" i="1"/>
  <c r="C1575" i="1"/>
  <c r="G1575" i="1" s="1"/>
  <c r="J1574" i="1"/>
  <c r="D1574" i="1"/>
  <c r="G1574" i="1" s="1"/>
  <c r="C1574" i="1"/>
  <c r="H1573" i="1"/>
  <c r="D1573" i="1"/>
  <c r="C1573" i="1"/>
  <c r="G1573" i="1" s="1"/>
  <c r="I1573" i="1" s="1"/>
  <c r="J1572" i="1"/>
  <c r="D1572" i="1"/>
  <c r="G1572" i="1" s="1"/>
  <c r="C1572" i="1"/>
  <c r="H1572" i="1" s="1"/>
  <c r="D1571" i="1"/>
  <c r="G1571" i="1" s="1"/>
  <c r="C1571" i="1"/>
  <c r="D1570" i="1"/>
  <c r="H1569" i="1"/>
  <c r="D1569" i="1"/>
  <c r="C1569" i="1"/>
  <c r="G1569" i="1" s="1"/>
  <c r="D1568" i="1"/>
  <c r="G1568" i="1" s="1"/>
  <c r="C1568" i="1"/>
  <c r="H1567" i="1"/>
  <c r="D1567" i="1"/>
  <c r="C1567" i="1"/>
  <c r="G1567" i="1" s="1"/>
  <c r="I1567" i="1" s="1"/>
  <c r="J1566" i="1"/>
  <c r="D1566" i="1"/>
  <c r="G1566" i="1" s="1"/>
  <c r="C1566" i="1"/>
  <c r="H1565" i="1"/>
  <c r="D1565" i="1"/>
  <c r="C1565" i="1"/>
  <c r="G1565" i="1" s="1"/>
  <c r="D1564" i="1"/>
  <c r="G1564" i="1" s="1"/>
  <c r="C1564" i="1"/>
  <c r="H1563" i="1"/>
  <c r="D1563" i="1"/>
  <c r="C1563" i="1"/>
  <c r="G1563" i="1" s="1"/>
  <c r="I1563" i="1" s="1"/>
  <c r="H1562" i="1"/>
  <c r="D1562" i="1"/>
  <c r="C1562" i="1"/>
  <c r="G1562" i="1" s="1"/>
  <c r="J1561" i="1"/>
  <c r="D1561" i="1"/>
  <c r="G1561" i="1" s="1"/>
  <c r="C1561" i="1"/>
  <c r="H1560" i="1"/>
  <c r="D1560" i="1"/>
  <c r="C1560" i="1"/>
  <c r="G1560" i="1" s="1"/>
  <c r="I1560" i="1" s="1"/>
  <c r="J1559" i="1"/>
  <c r="D1559" i="1"/>
  <c r="G1559" i="1" s="1"/>
  <c r="C1559" i="1"/>
  <c r="H1559" i="1" s="1"/>
  <c r="H1558" i="1"/>
  <c r="D1558" i="1"/>
  <c r="C1558" i="1"/>
  <c r="G1558" i="1" s="1"/>
  <c r="J1557" i="1"/>
  <c r="D1557" i="1"/>
  <c r="G1557" i="1" s="1"/>
  <c r="C1557" i="1"/>
  <c r="H1556" i="1"/>
  <c r="D1556" i="1"/>
  <c r="C1556" i="1"/>
  <c r="G1556" i="1" s="1"/>
  <c r="I1556" i="1" s="1"/>
  <c r="D1555" i="1"/>
  <c r="D1554" i="1"/>
  <c r="J1553" i="1"/>
  <c r="D1553" i="1"/>
  <c r="G1553" i="1" s="1"/>
  <c r="C1553" i="1"/>
  <c r="H1553" i="1" s="1"/>
  <c r="H1552" i="1"/>
  <c r="D1552" i="1"/>
  <c r="C1552" i="1"/>
  <c r="G1552" i="1" s="1"/>
  <c r="J1551" i="1"/>
  <c r="D1551" i="1"/>
  <c r="G1551" i="1" s="1"/>
  <c r="C1551" i="1"/>
  <c r="H1550" i="1"/>
  <c r="D1550" i="1"/>
  <c r="C1550" i="1"/>
  <c r="G1550" i="1" s="1"/>
  <c r="I1550" i="1" s="1"/>
  <c r="J1549" i="1"/>
  <c r="D1549" i="1"/>
  <c r="G1549" i="1" s="1"/>
  <c r="C1549" i="1"/>
  <c r="H1549" i="1" s="1"/>
  <c r="H1548" i="1"/>
  <c r="D1548" i="1"/>
  <c r="C1548" i="1"/>
  <c r="G1548" i="1" s="1"/>
  <c r="J1547" i="1"/>
  <c r="D1547" i="1"/>
  <c r="G1547" i="1" s="1"/>
  <c r="C1547" i="1"/>
  <c r="H1546" i="1"/>
  <c r="G1546" i="1"/>
  <c r="D1546" i="1"/>
  <c r="C1546" i="1"/>
  <c r="J1546" i="1" s="1"/>
  <c r="D1545" i="1"/>
  <c r="C1545" i="1"/>
  <c r="H1544" i="1"/>
  <c r="G1544" i="1"/>
  <c r="I1544" i="1" s="1"/>
  <c r="D1544" i="1"/>
  <c r="J1544" i="1" s="1"/>
  <c r="C1544" i="1"/>
  <c r="D1543" i="1"/>
  <c r="C1543" i="1"/>
  <c r="H1542" i="1"/>
  <c r="G1542" i="1"/>
  <c r="I1542" i="1" s="1"/>
  <c r="D1542" i="1"/>
  <c r="J1542" i="1" s="1"/>
  <c r="C1542" i="1"/>
  <c r="D1541" i="1"/>
  <c r="C1541" i="1"/>
  <c r="H1540" i="1"/>
  <c r="G1540" i="1"/>
  <c r="I1540" i="1" s="1"/>
  <c r="D1540" i="1"/>
  <c r="J1540" i="1" s="1"/>
  <c r="C1540" i="1"/>
  <c r="H1539" i="1"/>
  <c r="G1539" i="1"/>
  <c r="D1539" i="1"/>
  <c r="C1539" i="1"/>
  <c r="H1538" i="1"/>
  <c r="G1538" i="1"/>
  <c r="D1538" i="1"/>
  <c r="C1538" i="1"/>
  <c r="D1537"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D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D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D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D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D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C1184" i="1"/>
  <c r="H1183" i="1"/>
  <c r="G1183" i="1"/>
  <c r="D1183" i="1"/>
  <c r="C1183" i="1"/>
  <c r="H1182" i="1"/>
  <c r="G1182" i="1"/>
  <c r="D1182" i="1"/>
  <c r="C1182"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D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G732" i="1"/>
  <c r="D732" i="1"/>
  <c r="H732" i="1" s="1"/>
  <c r="C732" i="1"/>
  <c r="H731" i="1"/>
  <c r="G731" i="1"/>
  <c r="D731" i="1"/>
  <c r="C731" i="1"/>
  <c r="G730" i="1"/>
  <c r="D730" i="1"/>
  <c r="H730" i="1" s="1"/>
  <c r="C730" i="1"/>
  <c r="G729" i="1"/>
  <c r="D729" i="1"/>
  <c r="H729" i="1" s="1"/>
  <c r="C729" i="1"/>
  <c r="H728" i="1"/>
  <c r="G728" i="1"/>
  <c r="D728" i="1"/>
  <c r="C728" i="1"/>
  <c r="H727" i="1"/>
  <c r="G727" i="1"/>
  <c r="D727" i="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G652" i="1"/>
  <c r="D652" i="1"/>
  <c r="H652" i="1" s="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H645" i="1" s="1"/>
  <c r="C645" i="1"/>
  <c r="C641" i="1"/>
  <c r="D636" i="1"/>
  <c r="H636" i="1" s="1"/>
  <c r="C636" i="1"/>
  <c r="H635" i="1"/>
  <c r="G635" i="1"/>
  <c r="D635" i="1"/>
  <c r="C635" i="1"/>
  <c r="D632" i="1"/>
  <c r="H632" i="1" s="1"/>
  <c r="C632" i="1"/>
  <c r="D631" i="1"/>
  <c r="H631" i="1" s="1"/>
  <c r="C631" i="1"/>
  <c r="D630" i="1"/>
  <c r="G630" i="1" s="1"/>
  <c r="C630" i="1"/>
  <c r="D629" i="1"/>
  <c r="H629" i="1" s="1"/>
  <c r="C629" i="1"/>
  <c r="D628" i="1"/>
  <c r="G628" i="1" s="1"/>
  <c r="C628" i="1"/>
  <c r="D627" i="1"/>
  <c r="D626" i="1"/>
  <c r="H626" i="1" s="1"/>
  <c r="C626" i="1"/>
  <c r="D625" i="1"/>
  <c r="H625" i="1" s="1"/>
  <c r="C625" i="1"/>
  <c r="D624" i="1"/>
  <c r="H624" i="1" s="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D585" i="1"/>
  <c r="D584" i="1"/>
  <c r="H584" i="1" s="1"/>
  <c r="C584" i="1"/>
  <c r="D583" i="1"/>
  <c r="H583" i="1" s="1"/>
  <c r="C583" i="1"/>
  <c r="D582" i="1"/>
  <c r="H582" i="1" s="1"/>
  <c r="C582" i="1"/>
  <c r="D581" i="1"/>
  <c r="G581" i="1" s="1"/>
  <c r="C581" i="1"/>
  <c r="D580" i="1"/>
  <c r="H580" i="1" s="1"/>
  <c r="C580" i="1"/>
  <c r="D579" i="1"/>
  <c r="H579" i="1" s="1"/>
  <c r="C579" i="1"/>
  <c r="D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D517" i="1"/>
  <c r="D516"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H505" i="1" s="1"/>
  <c r="C505" i="1"/>
  <c r="D504" i="1"/>
  <c r="H504" i="1" s="1"/>
  <c r="C504" i="1"/>
  <c r="D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D422" i="1"/>
  <c r="G422" i="1" s="1"/>
  <c r="C422" i="1"/>
  <c r="C421" i="1"/>
  <c r="D416" i="1"/>
  <c r="H416" i="1" s="1"/>
  <c r="C416"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D392" i="1"/>
  <c r="H392" i="1" s="1"/>
  <c r="C392" i="1"/>
  <c r="D391" i="1"/>
  <c r="H391" i="1" s="1"/>
  <c r="C391" i="1"/>
  <c r="G390" i="1"/>
  <c r="D390" i="1"/>
  <c r="H390" i="1" s="1"/>
  <c r="C390" i="1"/>
  <c r="D389" i="1"/>
  <c r="H389" i="1" s="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D305" i="1"/>
  <c r="D304" i="1"/>
  <c r="D302" i="1"/>
  <c r="H302" i="1" s="1"/>
  <c r="C302" i="1"/>
  <c r="D301" i="1"/>
  <c r="H301" i="1" s="1"/>
  <c r="C301" i="1"/>
  <c r="H300" i="1"/>
  <c r="D300" i="1"/>
  <c r="G300" i="1" s="1"/>
  <c r="C300" i="1"/>
  <c r="H299" i="1"/>
  <c r="D299" i="1"/>
  <c r="G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G216" i="1"/>
  <c r="D216" i="1"/>
  <c r="H216" i="1" s="1"/>
  <c r="C216" i="1"/>
  <c r="G215" i="1"/>
  <c r="D215" i="1"/>
  <c r="H215" i="1" s="1"/>
  <c r="C215" i="1"/>
  <c r="G214" i="1"/>
  <c r="D214" i="1"/>
  <c r="H214" i="1" s="1"/>
  <c r="C214" i="1"/>
  <c r="H213"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D199" i="1"/>
  <c r="D197" i="1"/>
  <c r="H197" i="1" s="1"/>
  <c r="C197" i="1"/>
  <c r="D196" i="1"/>
  <c r="H196" i="1" s="1"/>
  <c r="C196" i="1"/>
  <c r="D195" i="1"/>
  <c r="H195" i="1" s="1"/>
  <c r="C195" i="1"/>
  <c r="D194" i="1"/>
  <c r="H194" i="1" s="1"/>
  <c r="C194" i="1"/>
  <c r="D193" i="1"/>
  <c r="H193" i="1" s="1"/>
  <c r="C193" i="1"/>
  <c r="D192" i="1"/>
  <c r="H192" i="1" s="1"/>
  <c r="C192" i="1"/>
  <c r="G191" i="1"/>
  <c r="D191" i="1"/>
  <c r="H191" i="1" s="1"/>
  <c r="C191" i="1"/>
  <c r="C190" i="1"/>
  <c r="H189" i="1"/>
  <c r="G189" i="1"/>
  <c r="D189" i="1"/>
  <c r="C189" i="1"/>
  <c r="G188" i="1"/>
  <c r="D188" i="1"/>
  <c r="H188" i="1" s="1"/>
  <c r="C188" i="1"/>
  <c r="H187" i="1"/>
  <c r="G187" i="1"/>
  <c r="D187" i="1"/>
  <c r="C187" i="1"/>
  <c r="G186" i="1"/>
  <c r="D186" i="1"/>
  <c r="H186" i="1" s="1"/>
  <c r="C186" i="1"/>
  <c r="C185" i="1"/>
  <c r="G184" i="1"/>
  <c r="D184" i="1"/>
  <c r="H184" i="1" s="1"/>
  <c r="C184" i="1"/>
  <c r="H183" i="1"/>
  <c r="G183" i="1"/>
  <c r="D183" i="1"/>
  <c r="C183" i="1"/>
  <c r="H182" i="1"/>
  <c r="G182" i="1"/>
  <c r="D182" i="1"/>
  <c r="C182" i="1"/>
  <c r="H181" i="1"/>
  <c r="D181" i="1"/>
  <c r="G181" i="1" s="1"/>
  <c r="C181" i="1"/>
  <c r="H180" i="1"/>
  <c r="G180" i="1"/>
  <c r="D180" i="1"/>
  <c r="C180" i="1"/>
  <c r="H179" i="1"/>
  <c r="D179" i="1"/>
  <c r="G179" i="1" s="1"/>
  <c r="C179" i="1"/>
  <c r="H178" i="1"/>
  <c r="D178" i="1"/>
  <c r="G178" i="1" s="1"/>
  <c r="C178" i="1"/>
  <c r="H177" i="1"/>
  <c r="D177" i="1"/>
  <c r="G177" i="1" s="1"/>
  <c r="C177" i="1"/>
  <c r="H176" i="1"/>
  <c r="G176" i="1"/>
  <c r="D176" i="1"/>
  <c r="C176" i="1"/>
  <c r="H175" i="1"/>
  <c r="G175" i="1"/>
  <c r="D175" i="1"/>
  <c r="C175" i="1"/>
  <c r="D174" i="1"/>
  <c r="H174" i="1" s="1"/>
  <c r="C174" i="1"/>
  <c r="H173" i="1"/>
  <c r="G173" i="1"/>
  <c r="D173" i="1"/>
  <c r="C173" i="1"/>
  <c r="H172" i="1"/>
  <c r="D172" i="1"/>
  <c r="G172" i="1" s="1"/>
  <c r="C172" i="1"/>
  <c r="H171" i="1"/>
  <c r="D171" i="1"/>
  <c r="G171" i="1" s="1"/>
  <c r="C171" i="1"/>
  <c r="H170" i="1"/>
  <c r="D170" i="1"/>
  <c r="G170" i="1" s="1"/>
  <c r="C170" i="1"/>
  <c r="H169" i="1"/>
  <c r="D169" i="1"/>
  <c r="G169" i="1" s="1"/>
  <c r="C169" i="1"/>
  <c r="H168" i="1"/>
  <c r="D168" i="1"/>
  <c r="G168" i="1" s="1"/>
  <c r="C168" i="1"/>
  <c r="D167" i="1"/>
  <c r="H167" i="1" s="1"/>
  <c r="C167" i="1"/>
  <c r="D166" i="1"/>
  <c r="H166" i="1" s="1"/>
  <c r="C166" i="1"/>
  <c r="D165" i="1"/>
  <c r="H165" i="1" s="1"/>
  <c r="C165" i="1"/>
  <c r="D164" i="1"/>
  <c r="H164" i="1" s="1"/>
  <c r="C164" i="1"/>
  <c r="G163" i="1"/>
  <c r="D163" i="1"/>
  <c r="H163" i="1" s="1"/>
  <c r="C163" i="1"/>
  <c r="G162" i="1"/>
  <c r="D162" i="1"/>
  <c r="H162" i="1" s="1"/>
  <c r="C162" i="1"/>
  <c r="G161" i="1"/>
  <c r="D161" i="1"/>
  <c r="H161" i="1" s="1"/>
  <c r="C161" i="1"/>
  <c r="C160" i="1"/>
  <c r="G159" i="1"/>
  <c r="D159" i="1"/>
  <c r="H159" i="1" s="1"/>
  <c r="C159" i="1"/>
  <c r="G158" i="1"/>
  <c r="D158" i="1"/>
  <c r="H158" i="1" s="1"/>
  <c r="C158" i="1"/>
  <c r="H157" i="1"/>
  <c r="D157" i="1"/>
  <c r="G157" i="1" s="1"/>
  <c r="C157" i="1"/>
  <c r="D156" i="1"/>
  <c r="G156" i="1" s="1"/>
  <c r="C156" i="1"/>
  <c r="H155" i="1"/>
  <c r="G155" i="1"/>
  <c r="D155" i="1"/>
  <c r="C155" i="1"/>
  <c r="H154" i="1"/>
  <c r="G154" i="1"/>
  <c r="D154" i="1"/>
  <c r="C154" i="1"/>
  <c r="G153" i="1"/>
  <c r="D153" i="1"/>
  <c r="H153" i="1" s="1"/>
  <c r="C153" i="1"/>
  <c r="D152" i="1"/>
  <c r="H152" i="1" s="1"/>
  <c r="C152" i="1"/>
  <c r="H151" i="1"/>
  <c r="G151" i="1"/>
  <c r="D151" i="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C137" i="1"/>
  <c r="H135" i="1"/>
  <c r="G135" i="1"/>
  <c r="D135" i="1"/>
  <c r="C135" i="1"/>
  <c r="H134" i="1"/>
  <c r="G134" i="1"/>
  <c r="D134" i="1"/>
  <c r="C134" i="1"/>
  <c r="H133" i="1"/>
  <c r="D133" i="1"/>
  <c r="G133" i="1" s="1"/>
  <c r="C133" i="1"/>
  <c r="D132" i="1"/>
  <c r="G132" i="1" s="1"/>
  <c r="C132" i="1"/>
  <c r="D131" i="1"/>
  <c r="H131" i="1" s="1"/>
  <c r="C131" i="1"/>
  <c r="C130" i="1"/>
  <c r="H129" i="1"/>
  <c r="G129" i="1"/>
  <c r="D129" i="1"/>
  <c r="C129" i="1"/>
  <c r="H128" i="1"/>
  <c r="G128" i="1"/>
  <c r="D128" i="1"/>
  <c r="C128" i="1"/>
  <c r="G127" i="1"/>
  <c r="D127" i="1"/>
  <c r="H127" i="1" s="1"/>
  <c r="C127" i="1"/>
  <c r="H126" i="1"/>
  <c r="G126" i="1"/>
  <c r="D126" i="1"/>
  <c r="C126" i="1"/>
  <c r="C125" i="1"/>
  <c r="H124" i="1"/>
  <c r="G124" i="1"/>
  <c r="D124" i="1"/>
  <c r="C124" i="1"/>
  <c r="H123" i="1"/>
  <c r="D123" i="1"/>
  <c r="G123" i="1" s="1"/>
  <c r="C123" i="1"/>
  <c r="G122"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D35" i="1"/>
  <c r="H34" i="1"/>
  <c r="G34" i="1"/>
  <c r="D34" i="1"/>
  <c r="C34" i="1"/>
  <c r="H33" i="1"/>
  <c r="G33" i="1"/>
  <c r="D33" i="1"/>
  <c r="C33"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G1617" i="1" l="1"/>
  <c r="G1613" i="1"/>
  <c r="D25" i="8"/>
  <c r="C1601" i="1" s="1"/>
  <c r="H1601" i="1" s="1"/>
  <c r="G1609" i="1"/>
  <c r="C1603" i="1"/>
  <c r="H1603" i="1" s="1"/>
  <c r="G1598" i="1"/>
  <c r="G1594" i="1"/>
  <c r="G1590" i="1"/>
  <c r="G1586" i="1"/>
  <c r="G1582" i="1"/>
  <c r="G636" i="1"/>
  <c r="E52" i="9"/>
  <c r="B52" i="9" s="1"/>
  <c r="E49" i="9"/>
  <c r="B49" i="9" s="1"/>
  <c r="E25" i="9"/>
  <c r="G645" i="1"/>
  <c r="G416" i="1"/>
  <c r="H415" i="1"/>
  <c r="G414" i="1"/>
  <c r="G392" i="1"/>
  <c r="D388" i="1"/>
  <c r="H388" i="1" s="1"/>
  <c r="G388" i="1"/>
  <c r="G391" i="1"/>
  <c r="G389" i="1"/>
  <c r="E373" i="4"/>
  <c r="D368" i="1" s="1"/>
  <c r="E360" i="4"/>
  <c r="D355" i="1" s="1"/>
  <c r="G302" i="1"/>
  <c r="G301" i="1"/>
  <c r="G423" i="1"/>
  <c r="D421" i="1"/>
  <c r="H422" i="1"/>
  <c r="E648" i="4"/>
  <c r="D642" i="1" s="1"/>
  <c r="G641" i="1"/>
  <c r="F426" i="4"/>
  <c r="E31" i="9"/>
  <c r="B31" i="9" s="1"/>
  <c r="E37" i="9"/>
  <c r="E326" i="9"/>
  <c r="B326" i="9" s="1"/>
  <c r="G212" i="1"/>
  <c r="H212" i="1"/>
  <c r="F216" i="4"/>
  <c r="E202" i="4"/>
  <c r="D198" i="1" s="1"/>
  <c r="G197" i="1"/>
  <c r="G196" i="1"/>
  <c r="G195" i="1"/>
  <c r="G194" i="1"/>
  <c r="E56" i="9"/>
  <c r="B56" i="9" s="1"/>
  <c r="F243" i="9"/>
  <c r="B243" i="9" s="1"/>
  <c r="G193" i="1"/>
  <c r="H190" i="1"/>
  <c r="G190" i="1"/>
  <c r="G192" i="1"/>
  <c r="B242" i="9"/>
  <c r="G185" i="1"/>
  <c r="H185" i="1"/>
  <c r="E53" i="9"/>
  <c r="B53" i="9" s="1"/>
  <c r="G174" i="1"/>
  <c r="F239" i="9"/>
  <c r="B239" i="9" s="1"/>
  <c r="G166" i="1"/>
  <c r="G167" i="1"/>
  <c r="G165" i="1"/>
  <c r="E164" i="4"/>
  <c r="D160" i="1" s="1"/>
  <c r="H160" i="1" s="1"/>
  <c r="G164" i="1"/>
  <c r="H156" i="1"/>
  <c r="E48" i="9"/>
  <c r="B48" i="9" s="1"/>
  <c r="E153" i="4"/>
  <c r="G24" i="9" s="1"/>
  <c r="G150" i="1"/>
  <c r="G152" i="1"/>
  <c r="H130" i="1"/>
  <c r="G130" i="1"/>
  <c r="F135" i="4"/>
  <c r="G131" i="1"/>
  <c r="H132" i="1"/>
  <c r="F134" i="4"/>
  <c r="H125" i="1"/>
  <c r="G125" i="1"/>
  <c r="F129" i="4"/>
  <c r="E125" i="4"/>
  <c r="F125" i="4" s="1"/>
  <c r="D121" i="1"/>
  <c r="G66" i="1"/>
  <c r="G64" i="1"/>
  <c r="G65" i="1"/>
  <c r="E49" i="4"/>
  <c r="D45" i="1" s="1"/>
  <c r="E36" i="9"/>
  <c r="B36" i="9" s="1"/>
  <c r="E311" i="9"/>
  <c r="B311" i="9" s="1"/>
  <c r="G199" i="1"/>
  <c r="H199" i="1"/>
  <c r="H32" i="1"/>
  <c r="G32" i="1"/>
  <c r="F310" i="4"/>
  <c r="D309" i="4"/>
  <c r="G337" i="9"/>
  <c r="E337" i="9" s="1"/>
  <c r="B337" i="9" s="1"/>
  <c r="F202" i="5"/>
  <c r="C1206" i="1"/>
  <c r="H338" i="9"/>
  <c r="D1222" i="1"/>
  <c r="F273" i="5"/>
  <c r="C1277" i="1"/>
  <c r="F6" i="6"/>
  <c r="D5" i="6"/>
  <c r="C1401" i="1"/>
  <c r="G580" i="1"/>
  <c r="G583" i="1"/>
  <c r="G584" i="1"/>
  <c r="G631" i="1"/>
  <c r="H1541" i="1"/>
  <c r="G1541" i="1"/>
  <c r="I1541" i="1" s="1"/>
  <c r="J1541" i="1"/>
  <c r="I1548" i="1"/>
  <c r="I1549" i="1"/>
  <c r="I1552" i="1"/>
  <c r="I1553" i="1"/>
  <c r="I1558" i="1"/>
  <c r="I1559" i="1"/>
  <c r="J1564" i="1"/>
  <c r="H1566" i="1"/>
  <c r="J1568" i="1"/>
  <c r="I1572" i="1"/>
  <c r="I1575" i="1"/>
  <c r="H1577" i="1"/>
  <c r="J1579" i="1"/>
  <c r="F44" i="4"/>
  <c r="D43" i="4"/>
  <c r="E230" i="4"/>
  <c r="D226" i="1" s="1"/>
  <c r="E430" i="4"/>
  <c r="F633" i="4"/>
  <c r="D629" i="4"/>
  <c r="C627" i="1"/>
  <c r="H1627" i="1"/>
  <c r="G1627" i="1"/>
  <c r="H1543" i="1"/>
  <c r="G1543" i="1"/>
  <c r="I1543" i="1" s="1"/>
  <c r="J1543" i="1"/>
  <c r="H1584" i="1"/>
  <c r="G1584" i="1"/>
  <c r="H1592" i="1"/>
  <c r="G1592" i="1"/>
  <c r="H1600" i="1"/>
  <c r="G1600" i="1"/>
  <c r="E177" i="5"/>
  <c r="D1184" i="1"/>
  <c r="H336" i="9"/>
  <c r="D1200" i="1"/>
  <c r="I28" i="3"/>
  <c r="D1430" i="1"/>
  <c r="G579" i="1"/>
  <c r="G582" i="1"/>
  <c r="G629" i="1"/>
  <c r="G632" i="1"/>
  <c r="C35" i="1"/>
  <c r="C102" i="1"/>
  <c r="C305" i="1"/>
  <c r="G504" i="1"/>
  <c r="G505" i="1"/>
  <c r="G506" i="1"/>
  <c r="G507" i="1"/>
  <c r="G508" i="1"/>
  <c r="G509" i="1"/>
  <c r="G510" i="1"/>
  <c r="G511" i="1"/>
  <c r="G512" i="1"/>
  <c r="G513" i="1"/>
  <c r="G514" i="1"/>
  <c r="G515"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H581" i="1"/>
  <c r="G624" i="1"/>
  <c r="G625" i="1"/>
  <c r="G626" i="1"/>
  <c r="H628" i="1"/>
  <c r="H630" i="1"/>
  <c r="H1547" i="1"/>
  <c r="H1551" i="1"/>
  <c r="H1557" i="1"/>
  <c r="I1557" i="1" s="1"/>
  <c r="H1561" i="1"/>
  <c r="I1565" i="1"/>
  <c r="I1566" i="1"/>
  <c r="I1569" i="1"/>
  <c r="H1571" i="1"/>
  <c r="H1574" i="1"/>
  <c r="I1577" i="1"/>
  <c r="I1580" i="1"/>
  <c r="H1604" i="1"/>
  <c r="G1604" i="1"/>
  <c r="H1608" i="1"/>
  <c r="G1608" i="1"/>
  <c r="H1612" i="1"/>
  <c r="G1612" i="1"/>
  <c r="H1616" i="1"/>
  <c r="G1616" i="1"/>
  <c r="D7" i="4"/>
  <c r="E106" i="4"/>
  <c r="D102" i="1" s="1"/>
  <c r="F647" i="4"/>
  <c r="F536" i="4"/>
  <c r="C530" i="1"/>
  <c r="F591" i="4"/>
  <c r="C585" i="1"/>
  <c r="F76" i="5"/>
  <c r="C1081" i="1"/>
  <c r="H313" i="9"/>
  <c r="E88" i="5"/>
  <c r="D1094" i="1"/>
  <c r="F135" i="5"/>
  <c r="C1140" i="1"/>
  <c r="D22" i="7"/>
  <c r="C1555" i="1"/>
  <c r="H35" i="3"/>
  <c r="C1570" i="1"/>
  <c r="H36" i="3"/>
  <c r="C1576" i="1"/>
  <c r="H1588" i="1"/>
  <c r="G1588" i="1"/>
  <c r="H1596" i="1"/>
  <c r="G1596" i="1"/>
  <c r="H1624" i="1"/>
  <c r="G1624" i="1"/>
  <c r="D202" i="4"/>
  <c r="F203" i="4"/>
  <c r="D3" i="1"/>
  <c r="D4" i="1"/>
  <c r="D137" i="1"/>
  <c r="H1545" i="1"/>
  <c r="G1545" i="1"/>
  <c r="J1545" i="1"/>
  <c r="I1547" i="1"/>
  <c r="I1551" i="1"/>
  <c r="I1561" i="1"/>
  <c r="H1564" i="1"/>
  <c r="I1564" i="1" s="1"/>
  <c r="H1568" i="1"/>
  <c r="I1568" i="1" s="1"/>
  <c r="I1574" i="1"/>
  <c r="H1579" i="1"/>
  <c r="I1579" i="1" s="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F509" i="4"/>
  <c r="C503" i="1"/>
  <c r="F523" i="4"/>
  <c r="D522" i="4"/>
  <c r="C517" i="1"/>
  <c r="F54" i="6"/>
  <c r="C1449" i="1"/>
  <c r="F129" i="6"/>
  <c r="C1524" i="1"/>
  <c r="D82" i="4"/>
  <c r="D140" i="4"/>
  <c r="F194" i="4"/>
  <c r="D273" i="4"/>
  <c r="E308" i="4"/>
  <c r="D466" i="4"/>
  <c r="F497" i="4"/>
  <c r="D491" i="4"/>
  <c r="E5" i="6"/>
  <c r="F90" i="6"/>
  <c r="D89" i="6"/>
  <c r="J1548" i="1"/>
  <c r="J1550" i="1"/>
  <c r="J1552" i="1"/>
  <c r="J1556" i="1"/>
  <c r="J1558" i="1"/>
  <c r="J1560" i="1"/>
  <c r="J1563" i="1"/>
  <c r="J1565" i="1"/>
  <c r="J1567" i="1"/>
  <c r="J1569" i="1"/>
  <c r="J1573" i="1"/>
  <c r="J1575" i="1"/>
  <c r="J1578" i="1"/>
  <c r="J1580" i="1"/>
  <c r="G1583" i="1"/>
  <c r="G1587" i="1"/>
  <c r="G1591" i="1"/>
  <c r="G1595" i="1"/>
  <c r="G1599" i="1"/>
  <c r="G1607" i="1"/>
  <c r="G1611" i="1"/>
  <c r="G1615" i="1"/>
  <c r="G1619" i="1"/>
  <c r="G1623" i="1"/>
  <c r="G1631" i="1"/>
  <c r="G1635" i="1"/>
  <c r="G1639" i="1"/>
  <c r="G1643" i="1"/>
  <c r="G1647" i="1"/>
  <c r="G1651" i="1"/>
  <c r="G1655" i="1"/>
  <c r="G1659" i="1"/>
  <c r="G1663" i="1"/>
  <c r="G1667" i="1"/>
  <c r="G1671" i="1"/>
  <c r="G1675" i="1"/>
  <c r="G1679" i="1"/>
  <c r="G1683" i="1"/>
  <c r="D49" i="4"/>
  <c r="F178" i="4"/>
  <c r="D373" i="4"/>
  <c r="F437" i="4"/>
  <c r="D431" i="4"/>
  <c r="F485" i="4"/>
  <c r="D479" i="4"/>
  <c r="F8" i="5"/>
  <c r="F120" i="5"/>
  <c r="D119" i="5"/>
  <c r="F251" i="5"/>
  <c r="D250" i="5"/>
  <c r="F255" i="5"/>
  <c r="D254" i="5"/>
  <c r="D5" i="7"/>
  <c r="D321" i="4"/>
  <c r="F362" i="4"/>
  <c r="D361" i="4"/>
  <c r="E535" i="4"/>
  <c r="D584" i="4"/>
  <c r="F603" i="4"/>
  <c r="D597" i="4"/>
  <c r="F219" i="5"/>
  <c r="D218" i="5"/>
  <c r="D35" i="6"/>
  <c r="H30" i="3"/>
  <c r="F114" i="6"/>
  <c r="D45" i="8"/>
  <c r="D648" i="4"/>
  <c r="B26" i="9"/>
  <c r="B33" i="9"/>
  <c r="B41" i="9"/>
  <c r="B57" i="9"/>
  <c r="B65" i="9"/>
  <c r="B73" i="9"/>
  <c r="B81" i="9"/>
  <c r="B89" i="9"/>
  <c r="B97" i="9"/>
  <c r="B123" i="9"/>
  <c r="B130" i="9"/>
  <c r="D354" i="4"/>
  <c r="D12" i="5"/>
  <c r="D7" i="5" s="1"/>
  <c r="D70" i="5"/>
  <c r="G314" i="9"/>
  <c r="G315" i="9"/>
  <c r="B115" i="9"/>
  <c r="B122" i="9"/>
  <c r="E313" i="9"/>
  <c r="B313" i="9" s="1"/>
  <c r="H315" i="9"/>
  <c r="H314" i="9"/>
  <c r="D176" i="5"/>
  <c r="E336" i="9"/>
  <c r="B336" i="9" s="1"/>
  <c r="H309" i="9"/>
  <c r="G309" i="9"/>
  <c r="H308" i="9"/>
  <c r="G301" i="9"/>
  <c r="E301" i="9" s="1"/>
  <c r="B301" i="9" s="1"/>
  <c r="G224" i="9"/>
  <c r="E224" i="9" s="1"/>
  <c r="B224" i="9" s="1"/>
  <c r="G220" i="9"/>
  <c r="E220" i="9" s="1"/>
  <c r="B220" i="9" s="1"/>
  <c r="G216" i="9"/>
  <c r="E216" i="9" s="1"/>
  <c r="B216"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8" i="9"/>
  <c r="E308" i="9" s="1"/>
  <c r="B308" i="9" s="1"/>
  <c r="G225" i="9"/>
  <c r="E225" i="9" s="1"/>
  <c r="B225" i="9" s="1"/>
  <c r="G221" i="9"/>
  <c r="E221" i="9" s="1"/>
  <c r="B221" i="9" s="1"/>
  <c r="G217" i="9"/>
  <c r="E217" i="9" s="1"/>
  <c r="B217" i="9" s="1"/>
  <c r="G213" i="9"/>
  <c r="E213" i="9" s="1"/>
  <c r="B213" i="9" s="1"/>
  <c r="G180" i="9"/>
  <c r="E180" i="9" s="1"/>
  <c r="B180" i="9" s="1"/>
  <c r="H179" i="9"/>
  <c r="G302" i="9"/>
  <c r="E302" i="9" s="1"/>
  <c r="B302" i="9" s="1"/>
  <c r="G300" i="9"/>
  <c r="E300" i="9" s="1"/>
  <c r="B300" i="9" s="1"/>
  <c r="M228" i="9"/>
  <c r="G226" i="9"/>
  <c r="E226" i="9" s="1"/>
  <c r="B226" i="9" s="1"/>
  <c r="G222" i="9"/>
  <c r="E222" i="9" s="1"/>
  <c r="B222" i="9" s="1"/>
  <c r="G218" i="9"/>
  <c r="E218" i="9" s="1"/>
  <c r="B218" i="9" s="1"/>
  <c r="G214" i="9"/>
  <c r="E214" i="9" s="1"/>
  <c r="B214" i="9" s="1"/>
  <c r="G179" i="9"/>
  <c r="E179" i="9" s="1"/>
  <c r="B179" i="9" s="1"/>
  <c r="G178" i="9"/>
  <c r="E178" i="9" s="1"/>
  <c r="B178" i="9" s="1"/>
  <c r="G177" i="9"/>
  <c r="E177" i="9" s="1"/>
  <c r="B177" i="9" s="1"/>
  <c r="G176" i="9"/>
  <c r="E176" i="9" s="1"/>
  <c r="B176" i="9" s="1"/>
  <c r="G175" i="9"/>
  <c r="E175" i="9" s="1"/>
  <c r="B175" i="9" s="1"/>
  <c r="G174" i="9"/>
  <c r="E174" i="9" s="1"/>
  <c r="B174" i="9" s="1"/>
  <c r="G227" i="9"/>
  <c r="E227" i="9" s="1"/>
  <c r="B227" i="9" s="1"/>
  <c r="G219" i="9"/>
  <c r="E219" i="9" s="1"/>
  <c r="B219" i="9" s="1"/>
  <c r="G211" i="9"/>
  <c r="E211" i="9" s="1"/>
  <c r="B211" i="9" s="1"/>
  <c r="G209" i="9"/>
  <c r="E209" i="9" s="1"/>
  <c r="B209" i="9" s="1"/>
  <c r="L207" i="9"/>
  <c r="F207" i="9" s="1"/>
  <c r="L228" i="9"/>
  <c r="F228" i="9" s="1"/>
  <c r="B228" i="9" s="1"/>
  <c r="G223" i="9"/>
  <c r="E223" i="9" s="1"/>
  <c r="B223" i="9" s="1"/>
  <c r="G215" i="9"/>
  <c r="E215" i="9" s="1"/>
  <c r="B215" i="9" s="1"/>
  <c r="G210" i="9"/>
  <c r="E210" i="9" s="1"/>
  <c r="B210" i="9" s="1"/>
  <c r="G208" i="9"/>
  <c r="E208" i="9" s="1"/>
  <c r="B208" i="9" s="1"/>
  <c r="I10" i="9"/>
  <c r="B25" i="9"/>
  <c r="B29" i="9"/>
  <c r="B37" i="9"/>
  <c r="B45" i="9"/>
  <c r="B61" i="9"/>
  <c r="B69" i="9"/>
  <c r="B77" i="9"/>
  <c r="B85" i="9"/>
  <c r="B93" i="9"/>
  <c r="B101" i="9"/>
  <c r="B107" i="9"/>
  <c r="B114" i="9"/>
  <c r="B162" i="9"/>
  <c r="B170" i="9"/>
  <c r="B138" i="9"/>
  <c r="B146" i="9"/>
  <c r="B154" i="9"/>
  <c r="E110" i="9"/>
  <c r="B110" i="9" s="1"/>
  <c r="E118" i="9"/>
  <c r="B118" i="9" s="1"/>
  <c r="E126" i="9"/>
  <c r="B126" i="9" s="1"/>
  <c r="E134" i="9"/>
  <c r="B134" i="9" s="1"/>
  <c r="B158" i="9"/>
  <c r="F298" i="9"/>
  <c r="F247" i="9"/>
  <c r="B247" i="9" s="1"/>
  <c r="F251" i="9"/>
  <c r="B251" i="9" s="1"/>
  <c r="F255" i="9"/>
  <c r="B255" i="9" s="1"/>
  <c r="F259" i="9"/>
  <c r="B259" i="9" s="1"/>
  <c r="F263" i="9"/>
  <c r="B263" i="9" s="1"/>
  <c r="F267" i="9"/>
  <c r="B267" i="9" s="1"/>
  <c r="F279" i="9"/>
  <c r="B279" i="9" s="1"/>
  <c r="E319" i="9"/>
  <c r="B319" i="9" s="1"/>
  <c r="E323" i="9"/>
  <c r="B323" i="9" s="1"/>
  <c r="B229" i="9"/>
  <c r="B233" i="9"/>
  <c r="B237" i="9"/>
  <c r="B241" i="9"/>
  <c r="B245" i="9"/>
  <c r="B249" i="9"/>
  <c r="B253" i="9"/>
  <c r="B257" i="9"/>
  <c r="B261" i="9"/>
  <c r="B265" i="9"/>
  <c r="B269" i="9"/>
  <c r="B273" i="9"/>
  <c r="B277" i="9"/>
  <c r="B281" i="9"/>
  <c r="B285" i="9"/>
  <c r="B289" i="9"/>
  <c r="B303" i="9"/>
  <c r="E307" i="9"/>
  <c r="B307" i="9" s="1"/>
  <c r="B312" i="9"/>
  <c r="G1601" i="1" l="1"/>
  <c r="D44" i="8"/>
  <c r="C1620" i="1" s="1"/>
  <c r="G1620" i="1" s="1"/>
  <c r="G1603" i="1"/>
  <c r="G421" i="1"/>
  <c r="H421" i="1"/>
  <c r="G160" i="1"/>
  <c r="F164" i="4"/>
  <c r="F153" i="4"/>
  <c r="D149" i="1"/>
  <c r="H24" i="9"/>
  <c r="E24" i="9" s="1"/>
  <c r="B24" i="9" s="1"/>
  <c r="H121" i="1"/>
  <c r="G121" i="1"/>
  <c r="F7" i="5"/>
  <c r="H22" i="3"/>
  <c r="C1012" i="1"/>
  <c r="E309" i="9"/>
  <c r="B309" i="9" s="1"/>
  <c r="E314" i="9"/>
  <c r="B314" i="9" s="1"/>
  <c r="F648" i="4"/>
  <c r="C642" i="1"/>
  <c r="F584" i="4"/>
  <c r="C578" i="1"/>
  <c r="F321" i="4"/>
  <c r="C316" i="1"/>
  <c r="F466" i="4"/>
  <c r="C460" i="1"/>
  <c r="F140" i="4"/>
  <c r="C136" i="1"/>
  <c r="F522" i="4"/>
  <c r="C516" i="1"/>
  <c r="G1081" i="1"/>
  <c r="H1081" i="1"/>
  <c r="H530" i="1"/>
  <c r="G530" i="1"/>
  <c r="H305" i="1"/>
  <c r="G305" i="1"/>
  <c r="H335" i="9"/>
  <c r="E335" i="9" s="1"/>
  <c r="B335" i="9" s="1"/>
  <c r="D1181" i="1"/>
  <c r="E176" i="5"/>
  <c r="E639" i="4"/>
  <c r="D633" i="1" s="1"/>
  <c r="D424" i="1"/>
  <c r="F43" i="4"/>
  <c r="C39" i="1"/>
  <c r="G347" i="9"/>
  <c r="E347" i="9" s="1"/>
  <c r="D141" i="6"/>
  <c r="F5" i="6"/>
  <c r="H27" i="3"/>
  <c r="C1400" i="1"/>
  <c r="B207" i="9"/>
  <c r="D69" i="5"/>
  <c r="C1075" i="1"/>
  <c r="F70" i="5"/>
  <c r="E640" i="4"/>
  <c r="D634" i="1" s="1"/>
  <c r="D529" i="1"/>
  <c r="F250" i="5"/>
  <c r="H25" i="3"/>
  <c r="C1254" i="1"/>
  <c r="D430" i="4"/>
  <c r="F431" i="4"/>
  <c r="C425" i="1"/>
  <c r="D1400" i="1"/>
  <c r="E141" i="6"/>
  <c r="I27" i="3"/>
  <c r="E417" i="4"/>
  <c r="D412" i="1" s="1"/>
  <c r="D303" i="1"/>
  <c r="F82" i="4"/>
  <c r="C78" i="1"/>
  <c r="H1449" i="1"/>
  <c r="G1449" i="1"/>
  <c r="G137" i="1"/>
  <c r="H137" i="1"/>
  <c r="F202" i="4"/>
  <c r="D152" i="4"/>
  <c r="C198" i="1"/>
  <c r="H1576" i="1"/>
  <c r="G1576" i="1"/>
  <c r="G1555" i="1"/>
  <c r="H1555" i="1"/>
  <c r="H1094" i="1"/>
  <c r="G1094" i="1"/>
  <c r="D535" i="4"/>
  <c r="F7" i="4"/>
  <c r="D6" i="4"/>
  <c r="C3" i="1"/>
  <c r="H102" i="1"/>
  <c r="G102" i="1"/>
  <c r="H1200" i="1"/>
  <c r="G1200" i="1"/>
  <c r="H627" i="1"/>
  <c r="G627" i="1"/>
  <c r="E418" i="4"/>
  <c r="D413" i="1" s="1"/>
  <c r="F309" i="4"/>
  <c r="D308" i="4"/>
  <c r="C304" i="1"/>
  <c r="F12" i="5"/>
  <c r="C1017" i="1"/>
  <c r="C1621" i="1"/>
  <c r="I40" i="3"/>
  <c r="H28" i="3"/>
  <c r="F35" i="6"/>
  <c r="C1430" i="1"/>
  <c r="C591" i="1"/>
  <c r="F597" i="4"/>
  <c r="F361" i="4"/>
  <c r="D360" i="4"/>
  <c r="C356" i="1"/>
  <c r="G345" i="9"/>
  <c r="E345" i="9" s="1"/>
  <c r="H33" i="3"/>
  <c r="C1537" i="1"/>
  <c r="F49" i="4"/>
  <c r="C45" i="1"/>
  <c r="F491" i="4"/>
  <c r="C485" i="1"/>
  <c r="F273" i="4"/>
  <c r="C269" i="1"/>
  <c r="H503" i="1"/>
  <c r="G503" i="1"/>
  <c r="H4" i="1"/>
  <c r="G4" i="1"/>
  <c r="H34" i="3"/>
  <c r="C1554" i="1"/>
  <c r="D1093" i="1"/>
  <c r="E69" i="5"/>
  <c r="H585" i="1"/>
  <c r="G585" i="1"/>
  <c r="G35" i="1"/>
  <c r="H35" i="1"/>
  <c r="F629" i="4"/>
  <c r="C623" i="1"/>
  <c r="H226" i="1"/>
  <c r="G226" i="1"/>
  <c r="H1277" i="1"/>
  <c r="G1277" i="1"/>
  <c r="G1206" i="1"/>
  <c r="H1206" i="1"/>
  <c r="H24" i="3"/>
  <c r="F176" i="5"/>
  <c r="C1180" i="1"/>
  <c r="D175" i="5"/>
  <c r="E315" i="9"/>
  <c r="B315" i="9" s="1"/>
  <c r="F354" i="4"/>
  <c r="C349" i="1"/>
  <c r="G338" i="9"/>
  <c r="E338" i="9" s="1"/>
  <c r="B338" i="9" s="1"/>
  <c r="F218" i="5"/>
  <c r="C1222" i="1"/>
  <c r="F254" i="5"/>
  <c r="C1258" i="1"/>
  <c r="F119" i="5"/>
  <c r="C1124" i="1"/>
  <c r="F479" i="4"/>
  <c r="C473" i="1"/>
  <c r="F373" i="4"/>
  <c r="C368" i="1"/>
  <c r="F89" i="6"/>
  <c r="C1484" i="1"/>
  <c r="H1524" i="1"/>
  <c r="G1524" i="1"/>
  <c r="H517" i="1"/>
  <c r="G517" i="1"/>
  <c r="I1545" i="1"/>
  <c r="H1570" i="1"/>
  <c r="G1570" i="1"/>
  <c r="G1140" i="1"/>
  <c r="H1140" i="1"/>
  <c r="H1184" i="1"/>
  <c r="G1184" i="1"/>
  <c r="G343" i="9"/>
  <c r="E343" i="9" s="1"/>
  <c r="B343" i="9" s="1"/>
  <c r="E152" i="4"/>
  <c r="H1401" i="1"/>
  <c r="G1401" i="1"/>
  <c r="E6" i="4"/>
  <c r="G342" i="9" l="1"/>
  <c r="E342" i="9" s="1"/>
  <c r="E341" i="9" s="1"/>
  <c r="K1480" i="9"/>
  <c r="I39" i="3"/>
  <c r="H1620" i="1"/>
  <c r="H149" i="1"/>
  <c r="G149" i="1"/>
  <c r="E299" i="4"/>
  <c r="E300" i="4" s="1"/>
  <c r="D296" i="1" s="1"/>
  <c r="I18" i="3"/>
  <c r="D148" i="1"/>
  <c r="E422" i="4"/>
  <c r="D2" i="1"/>
  <c r="I17" i="3"/>
  <c r="H1484" i="1"/>
  <c r="G1484" i="1"/>
  <c r="G473" i="1"/>
  <c r="H473" i="1"/>
  <c r="G1258" i="1"/>
  <c r="H1258" i="1"/>
  <c r="G1017" i="1"/>
  <c r="H1017" i="1"/>
  <c r="H3" i="1"/>
  <c r="G3" i="1"/>
  <c r="G425" i="1"/>
  <c r="H425" i="1"/>
  <c r="H23" i="3"/>
  <c r="F69" i="5"/>
  <c r="C1074" i="1"/>
  <c r="H39" i="1"/>
  <c r="G39" i="1"/>
  <c r="E175" i="5"/>
  <c r="D1179" i="1" s="1"/>
  <c r="D1180" i="1"/>
  <c r="I24" i="3"/>
  <c r="H19" i="9"/>
  <c r="E19" i="9" s="1"/>
  <c r="B19" i="9" s="1"/>
  <c r="H1012" i="1"/>
  <c r="G1012" i="1"/>
  <c r="F175" i="5"/>
  <c r="C1179" i="1"/>
  <c r="I23" i="3"/>
  <c r="D1074" i="1"/>
  <c r="E6" i="5"/>
  <c r="H269" i="1"/>
  <c r="G269" i="1"/>
  <c r="H45" i="1"/>
  <c r="G45" i="1"/>
  <c r="B345" i="9"/>
  <c r="E344" i="9"/>
  <c r="I10" i="3" s="1"/>
  <c r="F6" i="4"/>
  <c r="H17" i="3"/>
  <c r="D422" i="4"/>
  <c r="C2" i="1"/>
  <c r="G78" i="1"/>
  <c r="H78" i="1"/>
  <c r="H1181" i="1"/>
  <c r="G1181" i="1"/>
  <c r="H516" i="1"/>
  <c r="G516" i="1"/>
  <c r="H460" i="1"/>
  <c r="G460" i="1"/>
  <c r="G578" i="1"/>
  <c r="H578" i="1"/>
  <c r="D6" i="5"/>
  <c r="H368" i="1"/>
  <c r="G368" i="1"/>
  <c r="G1124" i="1"/>
  <c r="H1124" i="1"/>
  <c r="H1222" i="1"/>
  <c r="G1222" i="1"/>
  <c r="G349" i="1"/>
  <c r="H349" i="1"/>
  <c r="G1180" i="1"/>
  <c r="H1180" i="1"/>
  <c r="G1093" i="1"/>
  <c r="H1093" i="1"/>
  <c r="G356" i="1"/>
  <c r="H356" i="1"/>
  <c r="G591" i="1"/>
  <c r="H591" i="1"/>
  <c r="H304" i="1"/>
  <c r="G304" i="1"/>
  <c r="H198" i="1"/>
  <c r="G198" i="1"/>
  <c r="D1536" i="1"/>
  <c r="I31" i="3"/>
  <c r="D639" i="4"/>
  <c r="F430" i="4"/>
  <c r="C424" i="1"/>
  <c r="H31" i="3"/>
  <c r="F141" i="6"/>
  <c r="C1536" i="1"/>
  <c r="H623" i="1"/>
  <c r="G623" i="1"/>
  <c r="G1554" i="1"/>
  <c r="H1554" i="1"/>
  <c r="G485" i="1"/>
  <c r="H485" i="1"/>
  <c r="H1537" i="1"/>
  <c r="G1537" i="1"/>
  <c r="F360" i="4"/>
  <c r="C355" i="1"/>
  <c r="D418" i="4"/>
  <c r="H1430" i="1"/>
  <c r="G1430" i="1"/>
  <c r="H1621" i="1"/>
  <c r="G1621" i="1"/>
  <c r="H11" i="3"/>
  <c r="D417" i="4"/>
  <c r="F308" i="4"/>
  <c r="C303" i="1"/>
  <c r="F535" i="4"/>
  <c r="D640" i="4"/>
  <c r="C529" i="1"/>
  <c r="F152" i="4"/>
  <c r="H18" i="3"/>
  <c r="D299" i="4"/>
  <c r="C148" i="1"/>
  <c r="G1254" i="1"/>
  <c r="H1254" i="1"/>
  <c r="H1075" i="1"/>
  <c r="G1075" i="1"/>
  <c r="H1400" i="1"/>
  <c r="G1400" i="1"/>
  <c r="E346" i="9"/>
  <c r="B347" i="9"/>
  <c r="G136" i="1"/>
  <c r="H136" i="1"/>
  <c r="H316" i="1"/>
  <c r="G316" i="1"/>
  <c r="H642" i="1"/>
  <c r="G642" i="1"/>
  <c r="B342" i="9" l="1"/>
  <c r="N3" i="9"/>
  <c r="I11" i="3"/>
  <c r="E643" i="4"/>
  <c r="D417" i="1"/>
  <c r="G299" i="9"/>
  <c r="G306" i="9"/>
  <c r="E306" i="9" s="1"/>
  <c r="B306" i="9" s="1"/>
  <c r="C1011" i="1"/>
  <c r="F6" i="5"/>
  <c r="H303" i="1"/>
  <c r="G303" i="1"/>
  <c r="F418" i="4"/>
  <c r="C413" i="1"/>
  <c r="C633" i="1"/>
  <c r="F639" i="4"/>
  <c r="H1536" i="1"/>
  <c r="G1536" i="1"/>
  <c r="D643" i="4"/>
  <c r="C417" i="1"/>
  <c r="F422" i="4"/>
  <c r="G148" i="1"/>
  <c r="H148" i="1"/>
  <c r="G529" i="1"/>
  <c r="H529" i="1"/>
  <c r="G355" i="1"/>
  <c r="H355" i="1"/>
  <c r="H1179" i="1"/>
  <c r="G1179" i="1"/>
  <c r="H1074" i="1"/>
  <c r="G1074" i="1"/>
  <c r="H9" i="3"/>
  <c r="D301" i="4"/>
  <c r="F299" i="4"/>
  <c r="D423" i="4"/>
  <c r="D424" i="4" s="1"/>
  <c r="C295" i="1"/>
  <c r="F640" i="4"/>
  <c r="C634" i="1"/>
  <c r="F417" i="4"/>
  <c r="C412" i="1"/>
  <c r="H424" i="1"/>
  <c r="G424" i="1"/>
  <c r="H2" i="1"/>
  <c r="G2" i="1"/>
  <c r="D300" i="4"/>
  <c r="H299" i="9"/>
  <c r="D1011" i="1"/>
  <c r="E301" i="4"/>
  <c r="D297" i="1" s="1"/>
  <c r="E423" i="4"/>
  <c r="E424" i="4" s="1"/>
  <c r="D419" i="1" s="1"/>
  <c r="D295" i="1"/>
  <c r="F424" i="4" l="1"/>
  <c r="C419" i="1"/>
  <c r="K3" i="9"/>
  <c r="I9" i="3"/>
  <c r="G417" i="1"/>
  <c r="H417" i="1"/>
  <c r="H8" i="3"/>
  <c r="H1011" i="1"/>
  <c r="G1011" i="1"/>
  <c r="D637" i="1"/>
  <c r="H412" i="1"/>
  <c r="G412" i="1"/>
  <c r="F300" i="4"/>
  <c r="C296" i="1"/>
  <c r="H633" i="1"/>
  <c r="G633" i="1"/>
  <c r="E299" i="9"/>
  <c r="G295" i="1"/>
  <c r="H295" i="1"/>
  <c r="D425" i="4"/>
  <c r="F423" i="4"/>
  <c r="D644" i="4"/>
  <c r="D645" i="4" s="1"/>
  <c r="C418" i="1"/>
  <c r="G20" i="9"/>
  <c r="E644" i="4"/>
  <c r="E425" i="4"/>
  <c r="D420" i="1" s="1"/>
  <c r="D418" i="1"/>
  <c r="H20" i="9"/>
  <c r="G634" i="1"/>
  <c r="H634" i="1"/>
  <c r="F643" i="4"/>
  <c r="C637" i="1"/>
  <c r="F301" i="4"/>
  <c r="C297" i="1"/>
  <c r="H413" i="1"/>
  <c r="G413" i="1"/>
  <c r="C639" i="1" l="1"/>
  <c r="M3" i="9"/>
  <c r="E646" i="4"/>
  <c r="D638" i="1"/>
  <c r="B299" i="9"/>
  <c r="H296" i="1"/>
  <c r="G296" i="1"/>
  <c r="H637" i="1"/>
  <c r="G637" i="1"/>
  <c r="E20" i="9"/>
  <c r="B20" i="9" s="1"/>
  <c r="F425" i="4"/>
  <c r="C420" i="1"/>
  <c r="E645" i="4"/>
  <c r="F645" i="4" s="1"/>
  <c r="H419" i="1"/>
  <c r="G419" i="1"/>
  <c r="D646" i="4"/>
  <c r="F644" i="4"/>
  <c r="C638" i="1"/>
  <c r="G297" i="1"/>
  <c r="H297" i="1"/>
  <c r="H418" i="1"/>
  <c r="G418" i="1"/>
  <c r="H333" i="9" l="1"/>
  <c r="G333" i="9"/>
  <c r="G638" i="1"/>
  <c r="H638" i="1"/>
  <c r="E649" i="4"/>
  <c r="D639" i="1"/>
  <c r="H639" i="1" s="1"/>
  <c r="D640" i="1"/>
  <c r="E650" i="4"/>
  <c r="D650" i="4"/>
  <c r="F646" i="4"/>
  <c r="C640" i="1"/>
  <c r="H420" i="1"/>
  <c r="G420" i="1"/>
  <c r="D649" i="4"/>
  <c r="G640" i="1" l="1"/>
  <c r="H640" i="1"/>
  <c r="G639" i="1"/>
  <c r="I19" i="3"/>
  <c r="D643" i="1"/>
  <c r="H7" i="3" s="1"/>
  <c r="H19" i="3"/>
  <c r="F649" i="4"/>
  <c r="C643" i="1"/>
  <c r="G297" i="9"/>
  <c r="E297" i="9" s="1"/>
  <c r="B297" i="9" s="1"/>
  <c r="I20" i="3"/>
  <c r="D644" i="1"/>
  <c r="H20" i="3"/>
  <c r="F650" i="4"/>
  <c r="C644" i="1"/>
  <c r="E333" i="9"/>
  <c r="J3" i="9" l="1"/>
  <c r="B333" i="9"/>
  <c r="E298" i="9"/>
  <c r="I8" i="3" s="1"/>
  <c r="H644" i="1"/>
  <c r="G644" i="1"/>
  <c r="G643" i="1"/>
  <c r="H643" i="1"/>
  <c r="G295" i="9" l="1"/>
  <c r="L293" i="9"/>
  <c r="F293" i="9" s="1"/>
  <c r="H18" i="9"/>
  <c r="G18" i="9"/>
  <c r="H295" i="9"/>
  <c r="M16" i="9"/>
  <c r="J10" i="9"/>
  <c r="I7" i="9"/>
  <c r="G22" i="9"/>
  <c r="L15" i="9"/>
  <c r="K9" i="9"/>
  <c r="J6" i="9"/>
  <c r="K5" i="9"/>
  <c r="K13" i="9"/>
  <c r="K6" i="9"/>
  <c r="G15" i="9"/>
  <c r="I5" i="9"/>
  <c r="I11" i="9"/>
  <c r="J12" i="9"/>
  <c r="K10" i="9"/>
  <c r="K8" i="9"/>
  <c r="H15" i="9"/>
  <c r="G17" i="9"/>
  <c r="J7" i="9"/>
  <c r="H22" i="9"/>
  <c r="I17" i="9"/>
  <c r="K7" i="9"/>
  <c r="H17" i="9"/>
  <c r="K11" i="9"/>
  <c r="J9" i="9"/>
  <c r="L16" i="9"/>
  <c r="I8" i="9"/>
  <c r="J17" i="9"/>
  <c r="H21" i="9"/>
  <c r="G16" i="9"/>
  <c r="J8" i="9"/>
  <c r="G21" i="9"/>
  <c r="I12" i="9"/>
  <c r="J5" i="9"/>
  <c r="K12" i="9"/>
  <c r="H16" i="9"/>
  <c r="M15" i="9"/>
  <c r="I9" i="9"/>
  <c r="I13" i="9"/>
  <c r="J11" i="9"/>
  <c r="I6" i="9"/>
  <c r="J13" i="9"/>
  <c r="E16" i="9" l="1"/>
  <c r="E11" i="9"/>
  <c r="B11" i="9" s="1"/>
  <c r="E6" i="9"/>
  <c r="B6" i="9" s="1"/>
  <c r="E12" i="9"/>
  <c r="B12" i="9" s="1"/>
  <c r="E13" i="9"/>
  <c r="B13" i="9" s="1"/>
  <c r="E18" i="9"/>
  <c r="B18" i="9" s="1"/>
  <c r="E8" i="9"/>
  <c r="B8" i="9" s="1"/>
  <c r="E15" i="9"/>
  <c r="E7" i="9"/>
  <c r="B7" i="9" s="1"/>
  <c r="E9" i="9"/>
  <c r="B9" i="9" s="1"/>
  <c r="F16" i="9"/>
  <c r="E17" i="9"/>
  <c r="B17" i="9" s="1"/>
  <c r="E10" i="9"/>
  <c r="B10" i="9" s="1"/>
  <c r="B293" i="9"/>
  <c r="F23" i="9"/>
  <c r="F15" i="9"/>
  <c r="E21" i="9"/>
  <c r="B21" i="9" s="1"/>
  <c r="E5" i="9"/>
  <c r="E22" i="9"/>
  <c r="B22" i="9" s="1"/>
  <c r="E295" i="9"/>
  <c r="F14" i="9" l="1"/>
  <c r="F3" i="9" s="1"/>
  <c r="B16" i="9"/>
  <c r="E4" i="9"/>
  <c r="B5" i="9"/>
  <c r="B295" i="9"/>
  <c r="E23" i="9"/>
  <c r="I7" i="3" s="1"/>
  <c r="E14" i="9"/>
  <c r="I13" i="3" s="1"/>
  <c r="B15" i="9"/>
  <c r="E3" i="9" l="1"/>
</calcChain>
</file>

<file path=xl/sharedStrings.xml><?xml version="1.0" encoding="utf-8"?>
<sst xmlns="http://schemas.openxmlformats.org/spreadsheetml/2006/main" count="4724" uniqueCount="3657">
  <si>
    <t>Obveznik:</t>
  </si>
  <si>
    <t>41097 - MUZEJ - MUSEO LAPIDARIUM</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</si>
  <si>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</si>
  <si>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</si>
  <si>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</si>
  <si>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</si>
  <si>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</si>
  <si>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</si>
  <si>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</si>
  <si>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</si>
  <si>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</si>
  <si>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</si>
  <si>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</si>
  <si>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</si>
  <si>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</si>
  <si>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</si>
  <si>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</si>
  <si>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</si>
  <si>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</si>
  <si>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</si>
  <si>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</si>
  <si>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</si>
  <si>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</si>
  <si>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</si>
  <si>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</si>
  <si>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</si>
  <si>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</si>
  <si>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</si>
  <si>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</si>
  <si>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</si>
  <si>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</si>
  <si>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</si>
  <si>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</si>
  <si>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</si>
  <si>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</si>
  <si>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</si>
  <si>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</si>
  <si>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</si>
  <si>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</si>
  <si>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</si>
  <si>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</si>
  <si>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</si>
  <si>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</si>
  <si>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</si>
  <si>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</si>
  <si>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</si>
  <si>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</si>
  <si>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</si>
  <si>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</si>
  <si>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</si>
  <si>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</si>
  <si>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</si>
  <si>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</si>
  <si>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</si>
  <si>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</si>
  <si>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</si>
  <si>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</si>
  <si>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</si>
  <si>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</si>
  <si>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</si>
  <si>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</si>
  <si>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</si>
  <si>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</si>
  <si>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</si>
  <si>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</si>
  <si>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</si>
  <si>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</si>
  <si>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</si>
  <si>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</si>
  <si>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</si>
  <si>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</si>
  <si>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</si>
  <si>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</si>
  <si>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</si>
  <si>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</si>
  <si>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</si>
  <si>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</si>
  <si>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</si>
  <si>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</si>
  <si>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</si>
  <si>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</si>
  <si>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</si>
  <si>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</si>
  <si>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</si>
  <si>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</si>
  <si>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</si>
  <si>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</si>
  <si>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</si>
  <si>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</si>
  <si>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</si>
  <si>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</si>
  <si>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</si>
  <si>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</si>
  <si>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</si>
  <si>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</si>
  <si>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</si>
  <si>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</si>
  <si>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</si>
  <si>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</si>
  <si>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</si>
  <si>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</si>
  <si>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</si>
  <si>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</si>
  <si>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</si>
  <si>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</si>
  <si>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</si>
  <si>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</si>
  <si>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</si>
  <si>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</si>
  <si>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</si>
  <si>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</si>
  <si>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</si>
  <si>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</si>
  <si>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</si>
  <si>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</si>
  <si>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</si>
  <si>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</si>
  <si>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</si>
  <si>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</si>
  <si>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</si>
  <si>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</si>
  <si>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</si>
  <si>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</si>
  <si>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</si>
  <si>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</si>
  <si>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</si>
  <si>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</si>
  <si>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</si>
  <si>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</si>
  <si>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</si>
  <si>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</si>
  <si>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</si>
  <si>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</si>
  <si>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</si>
  <si>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</si>
  <si>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</si>
  <si>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</si>
  <si>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</si>
  <si>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</si>
  <si>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</si>
  <si>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</si>
  <si>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</si>
  <si>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</si>
  <si>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</si>
  <si>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</si>
  <si>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</si>
  <si>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</si>
  <si>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</si>
  <si>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</si>
  <si>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</si>
  <si>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</si>
  <si>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</si>
  <si>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</si>
  <si>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</si>
  <si>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</si>
  <si>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</si>
  <si>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</si>
  <si>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</si>
  <si>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</si>
  <si>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</si>
  <si>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</si>
  <si>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</si>
  <si>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</si>
  <si>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</si>
  <si>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</si>
  <si>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</si>
  <si>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</si>
  <si>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</si>
  <si>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</si>
  <si>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</si>
  <si>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</si>
  <si>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</si>
  <si>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</si>
  <si>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</si>
  <si>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</si>
  <si>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</si>
  <si>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</si>
  <si>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</si>
  <si>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</si>
  <si>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</si>
  <si>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</si>
  <si>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</si>
  <si>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</si>
  <si>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</si>
  <si>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</si>
  <si>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</si>
  <si>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</si>
  <si>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</si>
  <si>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</si>
  <si>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</si>
  <si>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</si>
  <si>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</si>
  <si>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</si>
  <si>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</si>
  <si>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</si>
  <si>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</si>
  <si>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</si>
  <si>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</si>
  <si>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</si>
  <si>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</si>
  <si>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</si>
  <si>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</si>
  <si>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</si>
  <si>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</si>
  <si>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</si>
  <si>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</si>
  <si>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</si>
  <si>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</si>
  <si>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</si>
  <si>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</si>
  <si>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</si>
  <si>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</si>
  <si>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</si>
  <si>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</si>
  <si>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</si>
  <si>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</si>
  <si>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</si>
  <si>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</si>
  <si>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</si>
  <si>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</si>
  <si>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</si>
  <si>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</si>
  <si>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</si>
  <si>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</si>
  <si>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</si>
  <si>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</si>
  <si>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</si>
  <si>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</si>
  <si>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</si>
  <si>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</si>
  <si>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</si>
  <si>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</si>
  <si>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</si>
  <si>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</si>
  <si>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</si>
  <si>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</si>
  <si>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</si>
  <si>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</si>
  <si>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</si>
  <si>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</si>
  <si>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</si>
  <si>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</si>
  <si>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</si>
  <si>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</si>
  <si>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</si>
  <si>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</si>
  <si>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</si>
  <si>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</si>
  <si>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</si>
  <si>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</si>
  <si>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</si>
  <si>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</si>
  <si>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</si>
  <si>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</si>
  <si>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</si>
  <si>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</si>
  <si>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</si>
  <si>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</si>
  <si>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</si>
  <si>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</si>
  <si>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</si>
  <si>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</si>
  <si>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</si>
  <si>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</si>
  <si>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</si>
  <si>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</si>
  <si>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</si>
  <si>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</si>
  <si>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</si>
  <si>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</si>
  <si>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</si>
  <si>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</si>
  <si>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</si>
  <si>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</si>
  <si>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</si>
  <si>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</si>
  <si>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</si>
  <si>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</si>
  <si>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</si>
  <si>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</si>
  <si>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</si>
  <si>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</si>
  <si>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</si>
  <si>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</si>
  <si>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</si>
  <si>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</si>
  <si>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</si>
  <si>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</si>
  <si>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</si>
  <si>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</si>
  <si>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</si>
  <si>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</si>
  <si>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</si>
  <si>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</si>
  <si>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</si>
  <si>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</si>
  <si>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</si>
  <si>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</si>
  <si>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</si>
  <si>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</si>
  <si>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</si>
  <si>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</si>
  <si>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</si>
  <si>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</si>
  <si>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</si>
  <si>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</si>
  <si>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</si>
  <si>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</si>
  <si>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</si>
  <si>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</si>
  <si>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</si>
  <si>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</si>
  <si>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</si>
  <si>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</si>
  <si>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</si>
  <si>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</si>
  <si>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</si>
  <si>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</si>
  <si>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</si>
  <si>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</si>
  <si>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</si>
  <si>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</si>
  <si>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</si>
  <si>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</si>
  <si>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</si>
  <si>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</si>
  <si>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</si>
  <si>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</si>
  <si>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</si>
  <si>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</si>
  <si>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</si>
  <si>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</si>
  <si>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</si>
  <si>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</si>
  <si>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</si>
  <si>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</si>
  <si>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</si>
  <si>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</si>
  <si>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</si>
  <si>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</si>
  <si>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</si>
  <si>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</si>
  <si>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</si>
  <si>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</si>
  <si>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</si>
  <si>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</si>
  <si>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</si>
  <si>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</si>
  <si>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</si>
  <si>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</si>
  <si>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</si>
  <si>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</si>
  <si>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</si>
  <si>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</si>
  <si>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</si>
  <si>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</si>
  <si>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</si>
  <si>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</si>
  <si>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</si>
  <si>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</si>
  <si>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</si>
  <si>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</si>
  <si>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</si>
  <si>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</si>
  <si>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</si>
  <si>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</si>
  <si>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</si>
  <si>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</si>
  <si>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</si>
  <si>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</si>
  <si>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</si>
  <si>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</si>
  <si>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</si>
  <si>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</si>
  <si>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</si>
  <si>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</si>
  <si>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</si>
  <si>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</si>
  <si>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</si>
  <si>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</si>
  <si>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</si>
  <si>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</si>
  <si>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</si>
  <si>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</si>
  <si>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</si>
  <si>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</si>
  <si>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</si>
  <si>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</si>
  <si>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</si>
  <si>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</si>
  <si>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</si>
  <si>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</si>
  <si>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</si>
  <si>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</si>
  <si>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</si>
  <si>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</si>
  <si>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</si>
  <si>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</si>
  <si>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</si>
  <si>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</si>
  <si>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</si>
  <si>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</si>
  <si>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</si>
  <si>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</si>
  <si>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</si>
  <si>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</si>
  <si>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</si>
  <si>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</si>
  <si>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</si>
  <si>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</si>
  <si>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</si>
  <si>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</si>
  <si>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</si>
  <si>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</si>
  <si>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</si>
  <si>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</si>
  <si>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</si>
  <si>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</si>
  <si>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</si>
  <si>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</si>
  <si>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</si>
  <si>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</si>
  <si>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</si>
  <si>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</si>
  <si>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</si>
  <si>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</si>
  <si>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</si>
  <si>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</si>
  <si>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</si>
  <si>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</si>
  <si>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</si>
  <si>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</si>
  <si>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</si>
  <si>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</si>
  <si>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</si>
  <si>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</si>
  <si>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</si>
  <si>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</si>
  <si>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</si>
  <si>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</si>
  <si>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</si>
  <si>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</si>
  <si>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</si>
  <si>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</si>
  <si>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</si>
  <si>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</si>
  <si>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</si>
  <si>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</si>
  <si>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</si>
  <si>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</si>
  <si>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</si>
  <si>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</si>
  <si>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</si>
  <si>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</si>
  <si>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</si>
  <si>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</si>
  <si>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</si>
  <si>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</si>
  <si>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</si>
  <si>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</si>
  <si>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</si>
  <si>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</si>
  <si>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</si>
  <si>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</si>
  <si>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</si>
  <si>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</si>
  <si>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</si>
  <si>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</si>
  <si>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</si>
  <si>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</si>
  <si>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</si>
  <si>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</si>
  <si>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</si>
  <si>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</si>
  <si>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</si>
  <si>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</si>
  <si>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</si>
  <si>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</si>
  <si>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</si>
  <si>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</si>
  <si>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</si>
  <si>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</si>
  <si>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</si>
  <si>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</si>
  <si>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</si>
  <si>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</si>
  <si>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</si>
  <si>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</si>
  <si>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</si>
  <si>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</si>
  <si>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</si>
  <si>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</si>
  <si>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</si>
  <si>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</si>
  <si>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</si>
  <si>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</si>
  <si>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</si>
  <si>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</si>
  <si>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</si>
  <si>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</si>
  <si>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</si>
  <si>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</si>
  <si>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</si>
  <si>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</si>
  <si>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</si>
  <si>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</si>
  <si>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</si>
  <si>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</si>
  <si>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</si>
  <si>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</si>
  <si>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</si>
  <si>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</si>
  <si>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</si>
  <si>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</si>
  <si>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</si>
  <si>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</si>
  <si>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</si>
  <si>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</si>
  <si>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</si>
  <si>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</si>
  <si>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</si>
  <si>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</si>
  <si>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</si>
  <si>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</si>
  <si>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</si>
  <si>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</si>
  <si>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</si>
  <si>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</si>
  <si>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</si>
  <si>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</si>
  <si>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</si>
  <si>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</si>
  <si>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</si>
  <si>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</si>
  <si>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</si>
  <si>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</si>
  <si>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</si>
  <si>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</si>
  <si>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</si>
  <si>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</si>
  <si>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</si>
  <si>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</si>
  <si>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</si>
  <si>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</si>
  <si>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</si>
  <si>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</si>
  <si>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</si>
  <si>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</si>
  <si>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</si>
  <si>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</si>
  <si>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</si>
  <si>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</si>
  <si>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</si>
  <si>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</si>
  <si>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</si>
  <si>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</si>
  <si>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</si>
  <si>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</si>
  <si>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</si>
  <si>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</si>
  <si>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</si>
  <si>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</si>
  <si>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</si>
  <si>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</si>
  <si>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</si>
  <si>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</si>
  <si>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</si>
  <si>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</si>
  <si>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</si>
  <si>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</si>
  <si>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</si>
  <si>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</si>
  <si>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</si>
  <si>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</si>
  <si>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</si>
  <si>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</si>
  <si>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</si>
  <si>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</si>
  <si>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</si>
  <si>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</si>
  <si>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</si>
  <si>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</si>
  <si>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</si>
  <si>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</si>
  <si>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</si>
  <si>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</si>
  <si>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</si>
  <si>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</si>
  <si>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</si>
  <si>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</si>
  <si>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</si>
  <si>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</si>
  <si>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</si>
  <si>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</si>
  <si>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</si>
  <si>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</si>
  <si>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</si>
  <si>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</si>
  <si>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</si>
  <si>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</si>
  <si>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</si>
  <si>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</si>
  <si>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</si>
  <si>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</si>
  <si>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</si>
  <si>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</si>
  <si>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</si>
  <si>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</si>
  <si>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</si>
  <si>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</si>
  <si>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</si>
  <si>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</si>
  <si>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</si>
  <si>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</si>
  <si>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</si>
  <si>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</si>
  <si>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</si>
  <si>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</si>
  <si>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</si>
  <si>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</si>
  <si>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</si>
  <si>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</si>
  <si>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</si>
  <si>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</si>
  <si>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</si>
  <si>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</si>
  <si>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</si>
  <si>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</si>
  <si>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</si>
  <si>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</si>
  <si>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</si>
  <si>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</si>
  <si>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</si>
  <si>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</si>
  <si>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</si>
  <si>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</si>
  <si>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</si>
  <si>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</si>
  <si>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</si>
  <si>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</si>
  <si>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</si>
  <si>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</si>
  <si>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</si>
  <si>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</si>
  <si>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</si>
  <si>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</si>
  <si>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</si>
  <si>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</si>
  <si>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</si>
  <si>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</si>
  <si>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</si>
  <si>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</si>
  <si>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</si>
  <si>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</si>
  <si>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</si>
  <si>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</si>
  <si>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</si>
  <si>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</si>
  <si>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</si>
  <si>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</si>
  <si>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</si>
  <si>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</si>
  <si>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</si>
  <si>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</si>
  <si>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</si>
  <si>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</si>
  <si>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</si>
  <si>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</si>
  <si>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</si>
  <si>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</si>
  <si>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</si>
  <si>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</si>
  <si>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</si>
  <si>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</si>
  <si>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</si>
  <si>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</si>
  <si>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</si>
  <si>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</si>
  <si>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</si>
  <si>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</si>
  <si>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</si>
  <si>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</si>
  <si>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</si>
  <si>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</si>
  <si>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</si>
  <si>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</si>
  <si>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</si>
  <si>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</si>
  <si>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</si>
  <si>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</si>
  <si>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</si>
  <si>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</si>
  <si>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</si>
  <si>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</si>
  <si>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</si>
  <si>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</si>
  <si>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</si>
  <si>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</si>
  <si>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</si>
  <si>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</si>
  <si>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</si>
  <si>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</si>
  <si>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</si>
  <si>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</si>
  <si>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</si>
  <si>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</si>
  <si>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</si>
  <si>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</si>
  <si>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</si>
  <si>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</si>
  <si>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</si>
  <si>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</si>
  <si>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</si>
  <si>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</si>
  <si>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</si>
  <si>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</si>
  <si>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</si>
  <si>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</si>
  <si>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</si>
  <si>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</si>
  <si>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</si>
  <si>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</si>
  <si>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</si>
  <si>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</si>
  <si>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</si>
  <si>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</si>
  <si>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</si>
  <si>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</si>
  <si>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</si>
  <si>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</si>
  <si>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</si>
  <si>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</si>
  <si>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</si>
  <si>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</si>
  <si>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</si>
  <si>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</si>
  <si>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</si>
  <si>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</si>
  <si>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</si>
  <si>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</si>
  <si>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</si>
  <si>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</si>
  <si>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</si>
  <si>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</si>
  <si>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</si>
  <si>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</si>
  <si>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</si>
  <si>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</si>
  <si>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</si>
  <si>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</si>
  <si>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</si>
  <si>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</si>
  <si>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</si>
  <si>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</si>
  <si>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</si>
  <si>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</si>
  <si>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</si>
  <si>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</si>
  <si>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</si>
  <si>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</si>
  <si>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</si>
  <si>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</si>
  <si>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</si>
  <si>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</si>
  <si>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</si>
  <si>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</si>
  <si>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</si>
  <si>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</si>
  <si>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</si>
  <si>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</si>
  <si>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</si>
  <si>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</si>
  <si>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</si>
  <si>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</si>
  <si>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</si>
  <si>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</si>
  <si>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</si>
  <si>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</si>
  <si>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</si>
  <si>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</si>
  <si>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</si>
  <si>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</si>
  <si>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</si>
  <si>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</si>
  <si>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</si>
  <si>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</si>
  <si>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</si>
  <si>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</si>
  <si>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</si>
  <si>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</si>
  <si>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</si>
  <si>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</si>
  <si>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</si>
  <si>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</si>
  <si>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</si>
  <si>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</si>
  <si>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</si>
  <si>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</si>
  <si>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</si>
  <si>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</si>
  <si>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</si>
  <si>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</si>
  <si>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</si>
  <si>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</si>
  <si>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</si>
  <si>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</si>
  <si>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</si>
  <si>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</si>
  <si>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</si>
  <si>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</si>
  <si>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</si>
  <si>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</si>
  <si>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</si>
  <si>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</si>
  <si>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</si>
  <si>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</si>
  <si>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</si>
  <si>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</si>
  <si>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</si>
  <si>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</si>
  <si>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</si>
  <si>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</si>
  <si>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</si>
  <si>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</si>
  <si>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</si>
  <si>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</si>
  <si>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</si>
  <si>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</si>
  <si>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</si>
  <si>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</si>
  <si>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</si>
  <si>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</si>
  <si>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</si>
  <si>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</si>
  <si>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</si>
  <si>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</si>
  <si>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</si>
  <si>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</si>
  <si>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</si>
  <si>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</si>
  <si>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</si>
  <si>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</si>
  <si>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</si>
  <si>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</si>
  <si>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</si>
  <si>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</si>
  <si>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</si>
  <si>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</si>
  <si>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</si>
  <si>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</si>
  <si>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</si>
  <si>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</si>
  <si>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</si>
  <si>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</si>
  <si>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</si>
  <si>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</si>
  <si>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</si>
  <si>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</si>
  <si>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</si>
  <si>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</si>
  <si>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</si>
  <si>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</si>
  <si>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</si>
  <si>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</si>
  <si>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</si>
  <si>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</si>
  <si>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</si>
  <si>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</si>
  <si>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</si>
  <si>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</si>
  <si>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</si>
  <si>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</si>
  <si>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</si>
  <si>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</si>
  <si>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</si>
  <si>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</si>
  <si>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</si>
  <si>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</si>
  <si>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</si>
  <si>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</si>
  <si>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</si>
  <si>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</si>
  <si>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</si>
  <si>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</si>
  <si>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</si>
  <si>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</si>
  <si>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</si>
  <si>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</si>
  <si>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</si>
  <si>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</si>
  <si>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</si>
  <si>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</si>
  <si>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</si>
  <si>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</si>
  <si>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</si>
  <si>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</si>
  <si>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</si>
  <si>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</si>
  <si>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</si>
  <si>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</si>
  <si>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</si>
  <si>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</si>
  <si>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</si>
  <si>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</si>
  <si>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</si>
  <si>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</si>
  <si>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</si>
  <si>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</si>
  <si>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</si>
  <si>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</si>
  <si>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</si>
  <si>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</si>
  <si>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</si>
  <si>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</si>
  <si>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</si>
  <si>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</si>
  <si>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</si>
  <si>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</si>
  <si>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</si>
  <si>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</si>
  <si>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</si>
  <si>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</si>
  <si>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</si>
  <si>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</si>
  <si>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</si>
  <si>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</si>
  <si>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</si>
  <si>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</si>
  <si>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</si>
  <si>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</si>
  <si>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</si>
  <si>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</si>
  <si>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</si>
  <si>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</si>
  <si>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</si>
  <si>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</si>
  <si>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</si>
  <si>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</si>
  <si>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</si>
  <si>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</si>
  <si>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</si>
  <si>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</si>
  <si>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</si>
  <si>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</si>
  <si>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</si>
  <si>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</si>
  <si>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</si>
  <si>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</si>
  <si>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</si>
  <si>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</si>
  <si>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</si>
  <si>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</si>
  <si>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</si>
  <si>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</si>
  <si>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</si>
  <si>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</si>
  <si>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</si>
  <si>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</si>
  <si>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</si>
  <si>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</si>
  <si>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</si>
  <si>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</si>
  <si>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</si>
  <si>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</si>
  <si>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</si>
  <si>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</si>
  <si>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</si>
  <si>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</si>
  <si>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</si>
  <si>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</si>
  <si>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</si>
  <si>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</si>
  <si>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</si>
  <si>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</si>
  <si>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</si>
  <si>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</si>
  <si>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</si>
  <si>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</si>
  <si>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</si>
  <si>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</si>
  <si>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</si>
  <si>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</si>
  <si>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</si>
  <si>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</si>
  <si>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</si>
  <si>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</si>
  <si>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</si>
  <si>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</si>
  <si>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</si>
  <si>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</si>
  <si>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</si>
  <si>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</si>
  <si>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</si>
  <si>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</si>
  <si>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</si>
  <si>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</si>
  <si>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</si>
  <si>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</si>
  <si>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</si>
  <si>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</si>
  <si>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</si>
  <si>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</si>
  <si>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</si>
  <si>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</si>
  <si>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</si>
  <si>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</si>
  <si>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</si>
  <si>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</si>
  <si>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</si>
  <si>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</si>
  <si>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</si>
  <si>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</si>
  <si>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</si>
  <si>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</si>
  <si>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</si>
  <si>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</si>
  <si>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</si>
  <si>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</si>
  <si>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</si>
  <si>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</si>
  <si>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</si>
  <si>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</si>
  <si>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</si>
  <si>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</si>
  <si>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</si>
  <si>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</si>
  <si>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</si>
  <si>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</si>
  <si>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</si>
  <si>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</si>
  <si>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</si>
  <si>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</si>
  <si>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</si>
  <si>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</si>
  <si>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</si>
  <si>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</si>
  <si>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</si>
  <si>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</si>
  <si>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</si>
  <si>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</si>
  <si>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</si>
  <si>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</si>
  <si>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</si>
  <si>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</si>
  <si>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</si>
  <si>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</si>
  <si>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</si>
  <si>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</si>
  <si>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</si>
  <si>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</si>
  <si>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</si>
  <si>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</si>
  <si>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</si>
  <si>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</si>
  <si>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</si>
  <si>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</si>
  <si>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</si>
  <si>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</si>
  <si>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</si>
  <si>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</si>
  <si>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</si>
  <si>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</si>
  <si>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</si>
  <si>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</si>
  <si>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</si>
  <si>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</si>
  <si>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</si>
  <si>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</si>
  <si>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</si>
  <si>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</si>
  <si>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</si>
  <si>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</si>
  <si>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</si>
  <si>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</si>
  <si>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</si>
  <si>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</si>
  <si>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</si>
  <si>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</si>
  <si>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</si>
  <si>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</si>
  <si>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</si>
  <si>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</si>
  <si>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</si>
  <si>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</si>
  <si>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</si>
  <si>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</si>
  <si>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</si>
  <si>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</si>
  <si>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</si>
  <si>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</si>
  <si>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</si>
  <si>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</si>
  <si>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</si>
  <si>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</si>
  <si>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</si>
  <si>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</si>
  <si>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</si>
  <si>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</si>
  <si>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</si>
  <si>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</si>
  <si>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</si>
  <si>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</si>
  <si>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</si>
  <si>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</si>
  <si>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</si>
  <si>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</si>
  <si>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</si>
  <si>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</si>
  <si>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</si>
  <si>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</si>
  <si>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</si>
  <si>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</si>
  <si>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</si>
  <si>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</si>
  <si>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</si>
  <si>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</si>
  <si>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</si>
  <si>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</si>
  <si>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</si>
  <si>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</si>
  <si>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</si>
  <si>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</si>
  <si>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</si>
  <si>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</si>
  <si>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</si>
  <si>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</si>
  <si>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</si>
  <si>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</si>
  <si>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</si>
  <si>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</si>
  <si>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</si>
  <si>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</si>
  <si>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</si>
  <si>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</si>
  <si>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</si>
  <si>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</si>
  <si>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</si>
  <si>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</si>
  <si>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</si>
  <si>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</si>
  <si>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</si>
  <si>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</si>
  <si>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</si>
  <si>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</si>
  <si>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</si>
  <si>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</si>
  <si>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</si>
  <si>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</si>
  <si>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</si>
  <si>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</si>
  <si>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</si>
  <si>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</si>
  <si>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</si>
  <si>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</si>
  <si>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</si>
  <si>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</si>
  <si>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</si>
  <si>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</si>
  <si>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</si>
  <si>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</si>
  <si>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</si>
  <si>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</si>
  <si>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</si>
  <si>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</si>
  <si>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</si>
  <si>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</si>
  <si>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</si>
  <si>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</si>
  <si>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</si>
  <si>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</si>
  <si>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</si>
  <si>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</si>
  <si>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</si>
  <si>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</si>
  <si>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</si>
  <si>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</si>
  <si>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</si>
  <si>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</si>
  <si>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</si>
  <si>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</si>
  <si>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</si>
  <si>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</si>
  <si>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</si>
  <si>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</si>
  <si>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</si>
  <si>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</si>
  <si>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</si>
  <si>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</si>
  <si>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</si>
  <si>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</si>
  <si>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</si>
  <si>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</si>
  <si>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</si>
  <si>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</si>
  <si>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</si>
  <si>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</si>
  <si>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</si>
  <si>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</si>
  <si>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</si>
  <si>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</si>
  <si>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</si>
  <si>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</si>
  <si>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</si>
  <si>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</si>
  <si>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</si>
  <si>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</si>
  <si>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</si>
  <si>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</si>
  <si>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</si>
  <si>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</si>
  <si>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</si>
  <si>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</si>
  <si>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</si>
  <si>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</si>
  <si>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</si>
  <si>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</si>
  <si>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</si>
  <si>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</si>
  <si>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</si>
  <si>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</si>
  <si>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</si>
  <si>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</si>
  <si>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</si>
  <si>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</si>
  <si>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</si>
  <si>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</si>
  <si>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</si>
  <si>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</si>
  <si>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</si>
  <si>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</si>
  <si>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</si>
  <si>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</si>
  <si>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</si>
  <si>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</si>
  <si>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</si>
  <si>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</si>
  <si>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</si>
  <si>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</si>
  <si>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</si>
  <si>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</si>
  <si>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</si>
  <si>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</si>
  <si>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</si>
  <si>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</si>
  <si>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</si>
  <si>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</si>
  <si>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</si>
  <si>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</si>
  <si>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</si>
  <si>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</si>
  <si>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</si>
  <si>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</si>
  <si>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</si>
  <si>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</si>
  <si>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</si>
  <si>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</si>
  <si>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</si>
  <si>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</si>
  <si>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</si>
  <si>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</si>
  <si>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</si>
  <si>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</si>
  <si>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</si>
  <si>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</si>
  <si>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</si>
  <si>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</si>
  <si>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</si>
  <si>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</si>
  <si>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</si>
  <si>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</si>
  <si>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</si>
  <si>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</si>
  <si>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</si>
  <si>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</si>
  <si>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</si>
  <si>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</si>
  <si>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</si>
  <si>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</si>
  <si>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</si>
  <si>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</si>
  <si>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</si>
  <si>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</si>
  <si>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</si>
  <si>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</si>
  <si>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</si>
  <si>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</si>
  <si>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</si>
  <si>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</si>
  <si>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</si>
  <si>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</si>
  <si>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</si>
  <si>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</si>
  <si>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</si>
  <si>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</si>
  <si>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</si>
  <si>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</si>
  <si>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</si>
  <si>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</si>
  <si>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</si>
  <si>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</si>
  <si>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</si>
  <si>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</si>
  <si>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</si>
  <si>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</si>
  <si>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</si>
  <si>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</si>
  <si>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</si>
  <si>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</si>
  <si>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</si>
  <si>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</si>
  <si>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</si>
  <si>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</si>
  <si>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</si>
  <si>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</si>
  <si>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</si>
  <si>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</si>
  <si>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</si>
  <si>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</si>
  <si>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</si>
  <si>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</si>
  <si>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</si>
  <si>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</si>
  <si>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</si>
  <si>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</si>
  <si>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</si>
  <si>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</si>
  <si>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</si>
  <si>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</si>
  <si>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</si>
  <si>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</si>
  <si>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</si>
  <si>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</si>
  <si>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</si>
  <si>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</si>
  <si>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</si>
  <si>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</si>
  <si>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</si>
  <si>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</si>
  <si>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</si>
  <si>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</si>
  <si>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</si>
  <si>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</si>
  <si>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</si>
  <si>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</si>
  <si>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</si>
  <si>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</si>
  <si>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</si>
  <si>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</si>
  <si>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</si>
  <si>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</si>
  <si>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</si>
  <si>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</si>
  <si>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</si>
  <si>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</si>
  <si>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</si>
  <si>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</si>
  <si>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</si>
  <si>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</si>
  <si>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</si>
  <si>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</si>
  <si>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</si>
  <si>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</si>
  <si>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</si>
  <si>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</si>
  <si>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</si>
  <si>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</si>
  <si>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</si>
  <si>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</si>
  <si>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</si>
  <si>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</si>
  <si>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</si>
  <si>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</si>
  <si>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</si>
  <si>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</si>
  <si>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</si>
  <si>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</si>
  <si>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</si>
  <si>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</si>
  <si>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</si>
  <si>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</si>
  <si>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</si>
  <si>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</si>
  <si>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</si>
  <si>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</si>
  <si>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</si>
  <si>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</si>
  <si>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</si>
  <si>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</si>
  <si>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</si>
  <si>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</si>
  <si>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</si>
  <si>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</si>
  <si>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</si>
  <si>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</si>
  <si>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</si>
  <si>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</si>
  <si>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</si>
  <si>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</si>
  <si>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</si>
  <si>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</si>
  <si>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</si>
  <si>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</si>
  <si>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</si>
  <si>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</si>
  <si>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</si>
  <si>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</si>
  <si>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</si>
  <si>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</si>
  <si>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</si>
  <si>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</si>
  <si>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</si>
  <si>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</si>
  <si>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</si>
  <si>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</si>
  <si>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</si>
  <si>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</si>
  <si>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</si>
  <si>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</si>
  <si>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</si>
  <si>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</si>
  <si>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</si>
  <si>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</si>
  <si>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</si>
  <si>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</si>
  <si>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</si>
  <si>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</si>
  <si>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</si>
  <si>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</si>
  <si>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</si>
  <si>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</si>
  <si>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</si>
  <si>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</si>
  <si>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</si>
  <si>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</si>
  <si>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</si>
  <si>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</si>
  <si>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</si>
  <si>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</si>
  <si>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</si>
  <si>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</si>
  <si>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</si>
  <si>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</si>
  <si>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</si>
  <si>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</si>
  <si>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</si>
  <si>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</si>
  <si>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</si>
  <si>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</si>
  <si>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</si>
  <si>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</si>
  <si>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</si>
  <si>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</si>
  <si>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</si>
  <si>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</si>
  <si>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</si>
  <si>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</si>
  <si>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</si>
  <si>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</si>
  <si>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</si>
  <si>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</si>
  <si>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</si>
  <si>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</si>
  <si>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</si>
  <si>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</si>
  <si>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</si>
  <si>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</si>
  <si>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</si>
  <si>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</si>
  <si>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</si>
  <si>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</si>
  <si>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</si>
  <si>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</si>
  <si>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</si>
  <si>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</si>
  <si>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</si>
  <si>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</si>
  <si>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</si>
  <si>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</si>
  <si>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</si>
  <si>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</si>
  <si>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</si>
  <si>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</si>
  <si>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</si>
  <si>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</si>
  <si>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</si>
  <si>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</si>
  <si>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</si>
  <si>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</si>
  <si>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</si>
  <si>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</si>
  <si>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</si>
  <si>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</si>
  <si>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</si>
  <si>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</si>
  <si>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</si>
  <si>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</si>
  <si>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</si>
  <si>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</si>
  <si>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</si>
  <si>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</si>
  <si>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</si>
  <si>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</si>
  <si>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</si>
  <si>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</si>
  <si>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</si>
  <si>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</si>
  <si>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</si>
  <si>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</si>
  <si>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</si>
  <si>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</si>
  <si>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</si>
  <si>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</si>
  <si>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</si>
  <si>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</si>
  <si>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</si>
  <si>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</si>
  <si>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</si>
  <si>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</si>
  <si>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</si>
  <si>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</si>
  <si>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</si>
  <si>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</si>
  <si>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</si>
  <si>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</si>
  <si>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</si>
  <si>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</si>
  <si>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</si>
  <si>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</si>
  <si>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</si>
  <si>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</si>
  <si>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</si>
  <si>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</si>
  <si>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</si>
  <si>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</si>
  <si>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</si>
  <si>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</si>
  <si>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</si>
  <si>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</si>
  <si>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</si>
  <si>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</si>
  <si>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</si>
  <si>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</si>
  <si>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</si>
  <si>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</si>
  <si>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</si>
  <si>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</si>
  <si>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</si>
  <si>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</si>
  <si>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</si>
  <si>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</si>
  <si>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</si>
  <si>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</si>
  <si>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</si>
  <si>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</si>
  <si>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</si>
  <si>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</si>
  <si>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</si>
  <si>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</si>
  <si>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</si>
  <si>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</si>
  <si>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</si>
  <si>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</si>
  <si>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</si>
  <si>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</si>
  <si>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</si>
  <si>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</si>
  <si>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</si>
  <si>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</si>
  <si>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</si>
  <si>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</si>
  <si>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</si>
  <si>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</si>
  <si>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</si>
  <si>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</si>
  <si>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</si>
  <si>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</si>
  <si>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</si>
  <si>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</si>
  <si>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</si>
  <si>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</si>
  <si>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</si>
  <si>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</si>
  <si>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</si>
  <si>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</si>
  <si>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</si>
  <si>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</si>
  <si>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</si>
  <si>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</si>
  <si>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</si>
  <si>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</si>
  <si>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</si>
  <si>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</si>
  <si>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</si>
  <si>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</si>
  <si>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</si>
  <si>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</si>
  <si>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</si>
  <si>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</si>
  <si>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</si>
  <si>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</si>
  <si>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</si>
  <si>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</si>
  <si>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</si>
  <si>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</si>
  <si>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</si>
  <si>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</si>
  <si>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</si>
  <si>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</si>
  <si>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</si>
  <si>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</si>
  <si>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</si>
  <si>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</si>
  <si>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</si>
  <si>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</si>
  <si>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</si>
  <si>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</si>
  <si>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</si>
  <si>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</si>
  <si>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</si>
  <si>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</si>
  <si>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</si>
  <si>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</si>
  <si>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</si>
  <si>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</si>
  <si>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</si>
  <si>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</si>
  <si>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</si>
  <si>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</si>
  <si>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</si>
  <si>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</si>
  <si>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</si>
  <si>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</si>
  <si>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</si>
  <si>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</si>
  <si>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</si>
  <si>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</si>
  <si>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</si>
  <si>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</si>
  <si>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</si>
  <si>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</si>
  <si>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</si>
  <si>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</si>
  <si>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</si>
  <si>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</si>
  <si>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</si>
  <si>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</si>
  <si>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</si>
  <si>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</si>
  <si>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</si>
  <si>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</si>
  <si>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</si>
  <si>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</si>
  <si>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</si>
  <si>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</si>
  <si>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</si>
  <si>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</si>
  <si>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</si>
  <si>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</si>
  <si>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</si>
  <si>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</si>
  <si>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</si>
  <si>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</si>
  <si>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</si>
  <si>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</si>
  <si>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</si>
  <si>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</si>
  <si>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</si>
  <si>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</si>
  <si>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</si>
  <si>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</si>
  <si>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</si>
  <si>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</si>
  <si>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</si>
  <si>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</si>
  <si>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</si>
  <si>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</si>
  <si>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</si>
  <si>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</si>
  <si>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</si>
  <si>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</si>
  <si>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</si>
  <si>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</si>
  <si>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</si>
  <si>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</si>
  <si>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</si>
  <si>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</si>
  <si>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</si>
  <si>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</si>
  <si>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</si>
  <si>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</si>
  <si>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</si>
  <si>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</si>
  <si>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</si>
  <si>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</si>
  <si>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</si>
  <si>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</si>
  <si>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</si>
  <si>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</si>
  <si>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</si>
  <si>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</si>
  <si>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</si>
  <si>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</si>
  <si>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</si>
  <si>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</si>
  <si>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</si>
  <si>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</si>
  <si>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</si>
  <si>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</si>
  <si>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</si>
  <si>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</si>
  <si>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</si>
  <si>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</si>
  <si>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</si>
  <si>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</si>
  <si>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</si>
  <si>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</si>
  <si>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</si>
  <si>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</si>
  <si>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</si>
  <si>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</si>
  <si>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</si>
  <si>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</si>
  <si>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</si>
  <si>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</si>
  <si>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</si>
  <si>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</si>
  <si>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</si>
  <si>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</si>
  <si>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</si>
  <si>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</si>
  <si>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</si>
  <si>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</si>
  <si>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</si>
  <si>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</si>
  <si>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</si>
  <si>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</si>
  <si>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</si>
  <si>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</si>
  <si>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</si>
  <si>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</si>
  <si>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</si>
  <si>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</si>
  <si>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</si>
  <si>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</si>
  <si>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</si>
  <si>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</si>
  <si>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</si>
  <si>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</si>
  <si>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</si>
  <si>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</si>
  <si>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</si>
  <si>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</si>
  <si>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</si>
  <si>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</si>
  <si>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</si>
  <si>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</si>
  <si>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</si>
  <si>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</si>
  <si>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</si>
  <si>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</si>
  <si>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</si>
  <si>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</si>
  <si>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</si>
  <si>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</si>
  <si>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</si>
  <si>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</si>
  <si>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</si>
  <si>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</si>
  <si>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</si>
  <si>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</si>
  <si>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</si>
  <si>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</si>
  <si>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</si>
  <si>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</si>
  <si>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</si>
  <si>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</si>
  <si>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</si>
  <si>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</si>
  <si>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</si>
  <si>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</si>
  <si>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</si>
  <si>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</si>
  <si>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</si>
  <si>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</si>
  <si>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</si>
  <si>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</si>
  <si>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</si>
  <si>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</si>
  <si>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</si>
  <si>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</si>
  <si>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</si>
  <si>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</si>
  <si>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</si>
  <si>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</si>
  <si>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</si>
  <si>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</si>
  <si>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</si>
  <si>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</si>
  <si>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</si>
  <si>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</si>
  <si>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</si>
  <si>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</si>
  <si>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</si>
  <si>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</si>
  <si>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</si>
  <si>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</si>
  <si>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</si>
  <si>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</si>
  <si>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</si>
  <si>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</si>
  <si>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</si>
  <si>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</si>
  <si>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</si>
  <si>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</si>
  <si>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</si>
  <si>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</si>
  <si>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</si>
  <si>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</si>
  <si>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</si>
  <si>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</si>
  <si>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</si>
  <si>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</si>
  <si>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</si>
  <si>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</si>
  <si>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</si>
  <si>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</si>
  <si>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</si>
  <si>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</si>
  <si>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</si>
  <si>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</si>
  <si>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</si>
  <si>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</si>
  <si>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</si>
  <si>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</si>
  <si>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</si>
  <si>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</si>
  <si>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</si>
  <si>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</si>
  <si>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</si>
  <si>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</si>
  <si>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</si>
  <si>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</si>
  <si>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</si>
  <si>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</si>
  <si>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</si>
  <si>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</si>
  <si>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</si>
  <si>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</si>
  <si>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</si>
  <si>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</si>
  <si>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</si>
  <si>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</si>
  <si>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</si>
  <si>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</si>
  <si>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</si>
  <si>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</si>
  <si>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</si>
  <si>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</si>
  <si>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</si>
  <si>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</si>
  <si>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</si>
  <si>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</si>
  <si>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</si>
  <si>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</si>
  <si>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</si>
  <si>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</si>
  <si>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</si>
  <si>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</si>
  <si>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</si>
  <si>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</si>
  <si>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</si>
  <si>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</si>
  <si>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</si>
  <si>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</si>
  <si>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</si>
  <si>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</si>
  <si>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</si>
  <si>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</si>
  <si>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</si>
  <si>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</si>
  <si>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</si>
  <si>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</si>
  <si>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</si>
  <si>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</si>
  <si>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</si>
  <si>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</si>
  <si>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</si>
  <si>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</si>
  <si>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</si>
  <si>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</si>
  <si>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</si>
  <si>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</si>
  <si>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</si>
  <si>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</si>
  <si>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</si>
  <si>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</si>
  <si>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</si>
  <si>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</si>
  <si>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</si>
  <si>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</si>
  <si>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</si>
  <si>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</si>
  <si>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</si>
  <si>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</si>
  <si>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</si>
  <si>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</si>
  <si>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</si>
  <si>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</si>
  <si>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</si>
  <si>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</si>
  <si>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</si>
  <si>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</si>
  <si>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</si>
  <si>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</si>
  <si>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</si>
  <si>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</si>
  <si>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</si>
  <si>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</si>
  <si>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</si>
  <si>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</si>
  <si>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</si>
  <si>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</si>
  <si>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</si>
  <si>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</si>
  <si>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</si>
  <si>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</si>
  <si>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</si>
  <si>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</si>
  <si>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</si>
  <si>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</si>
  <si>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</si>
  <si>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</si>
  <si>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</si>
  <si>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</si>
  <si>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</si>
  <si>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</si>
  <si>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</si>
  <si>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</si>
  <si>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</si>
  <si>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</si>
  <si>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</si>
  <si>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</si>
  <si>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</si>
  <si>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</si>
  <si>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</si>
  <si>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</si>
  <si>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</si>
  <si>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</si>
  <si>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</si>
  <si>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</si>
  <si>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</si>
  <si>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</si>
  <si>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</si>
  <si>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</si>
  <si>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</si>
  <si>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</si>
  <si>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</si>
  <si>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</si>
  <si>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</si>
  <si>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</si>
  <si>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</si>
  <si>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</si>
  <si>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</si>
  <si>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</si>
  <si>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</si>
  <si>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</si>
  <si>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</si>
  <si>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</si>
  <si>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</si>
  <si>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</si>
  <si>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</si>
  <si>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</si>
  <si>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</si>
  <si>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</si>
  <si>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</si>
  <si>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</si>
  <si>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</si>
  <si>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</si>
  <si>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</si>
  <si>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MUZEJ - MUSEO LAPIDARIUM</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</si>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</sst>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134197.41</v>
      </c>
      <c r="D2" s="7">
        <f>'PR-RAS'!E6</f>
        <v>132147.59</v>
      </c>
      <c r="E2" s="7">
        <v>0</v>
      </c>
      <c r="F2" s="7">
        <v>0</v>
      </c>
      <c r="G2" s="8">
        <f t="shared" ref="G2:G274" si="0">(B2/1000)*(C2*1+D2*2)</f>
        <v>398.49258999999995</v>
      </c>
      <c r="H2" s="8">
        <f t="shared" ref="H2:H274" si="1">ABS(C2-ROUND(C2,0))+ABS(D2-ROUND(D2,0))</f>
        <v>0.82000000000698492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20420</v>
      </c>
      <c r="D45" s="2">
        <f>'PR-RAS'!E49</f>
        <v>16800</v>
      </c>
      <c r="E45" s="2">
        <v>0</v>
      </c>
      <c r="F45" s="2">
        <v>0</v>
      </c>
      <c r="G45" s="3">
        <f t="shared" si="0"/>
        <v>2376.8799999999997</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20420</v>
      </c>
      <c r="D64" s="2">
        <f>'PR-RAS'!E68</f>
        <v>16800</v>
      </c>
      <c r="E64" s="2">
        <v>0</v>
      </c>
      <c r="F64" s="2">
        <v>0</v>
      </c>
      <c r="G64" s="3">
        <f t="shared" si="0"/>
        <v>3403.26</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20420</v>
      </c>
      <c r="D65" s="2">
        <f>'PR-RAS'!E69</f>
        <v>16800</v>
      </c>
      <c r="E65" s="2">
        <v>0</v>
      </c>
      <c r="F65" s="2">
        <v>0</v>
      </c>
      <c r="G65" s="3">
        <f t="shared" si="0"/>
        <v>3457.28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26309.05</v>
      </c>
      <c r="D121" s="2">
        <f>'PR-RAS'!E125</f>
        <v>20974.05</v>
      </c>
      <c r="E121" s="2">
        <v>0</v>
      </c>
      <c r="F121" s="2">
        <v>0</v>
      </c>
      <c r="G121" s="3">
        <f t="shared" si="0"/>
        <v>8190.8579999999993</v>
      </c>
      <c r="H121" s="3">
        <f t="shared" si="1"/>
        <v>9.9999999998544808E-2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9809.0499999999993</v>
      </c>
      <c r="D122" s="2">
        <f>'PR-RAS'!E126</f>
        <v>4374.05</v>
      </c>
      <c r="E122" s="2">
        <v>0</v>
      </c>
      <c r="F122" s="2">
        <v>0</v>
      </c>
      <c r="G122" s="3">
        <f t="shared" si="0"/>
        <v>2245.4151500000003</v>
      </c>
      <c r="H122" s="3">
        <f t="shared" si="1"/>
        <v>9.9999999999454303E-2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5363.05</v>
      </c>
      <c r="D123" s="2">
        <f>'PR-RAS'!E127</f>
        <v>4227.05</v>
      </c>
      <c r="E123" s="2">
        <v>0</v>
      </c>
      <c r="F123" s="2">
        <v>0</v>
      </c>
      <c r="G123" s="3">
        <f t="shared" si="0"/>
        <v>1685.6923000000002</v>
      </c>
      <c r="H123" s="3">
        <f t="shared" si="1"/>
        <v>0.1000000000003638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4446</v>
      </c>
      <c r="D124" s="2">
        <f>'PR-RAS'!E128</f>
        <v>147</v>
      </c>
      <c r="E124" s="2">
        <v>0</v>
      </c>
      <c r="F124" s="2">
        <v>0</v>
      </c>
      <c r="G124" s="3">
        <f t="shared" si="0"/>
        <v>583.02</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16500</v>
      </c>
      <c r="D125" s="2">
        <f>'PR-RAS'!E129</f>
        <v>16600</v>
      </c>
      <c r="E125" s="2">
        <v>0</v>
      </c>
      <c r="F125" s="2">
        <v>0</v>
      </c>
      <c r="G125" s="3">
        <f t="shared" si="0"/>
        <v>6162.8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16500</v>
      </c>
      <c r="D127" s="2">
        <f>'PR-RAS'!E131</f>
        <v>16600</v>
      </c>
      <c r="E127" s="2">
        <v>0</v>
      </c>
      <c r="F127" s="2">
        <v>0</v>
      </c>
      <c r="G127" s="3">
        <f t="shared" si="0"/>
        <v>6262.2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87468.36</v>
      </c>
      <c r="D130" s="2">
        <f>'PR-RAS'!E134</f>
        <v>94373.54</v>
      </c>
      <c r="E130" s="2">
        <v>0</v>
      </c>
      <c r="F130" s="2">
        <v>0</v>
      </c>
      <c r="G130" s="3">
        <f t="shared" si="0"/>
        <v>35631.79176</v>
      </c>
      <c r="H130" s="3">
        <f t="shared" si="1"/>
        <v>0.82000000000698492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87468.36</v>
      </c>
      <c r="D131" s="2">
        <f>'PR-RAS'!E135</f>
        <v>94373.54</v>
      </c>
      <c r="E131" s="2">
        <v>0</v>
      </c>
      <c r="F131" s="2">
        <v>0</v>
      </c>
      <c r="G131" s="3">
        <f t="shared" si="0"/>
        <v>35908.0072</v>
      </c>
      <c r="H131" s="3">
        <f t="shared" si="1"/>
        <v>0.82000000000698492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87468.36</v>
      </c>
      <c r="D132" s="2">
        <f>'PR-RAS'!E136</f>
        <v>94373.54</v>
      </c>
      <c r="E132" s="2">
        <v>0</v>
      </c>
      <c r="F132" s="2">
        <v>0</v>
      </c>
      <c r="G132" s="3">
        <f t="shared" si="0"/>
        <v>36184.22264</v>
      </c>
      <c r="H132" s="3">
        <f t="shared" si="1"/>
        <v>0.82000000000698492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98443.62999999999</v>
      </c>
      <c r="D148" s="2">
        <f>'PR-RAS'!E152</f>
        <v>112037.27</v>
      </c>
      <c r="E148" s="2">
        <v>0</v>
      </c>
      <c r="F148" s="2">
        <v>0</v>
      </c>
      <c r="G148" s="3">
        <f t="shared" si="0"/>
        <v>47410.170989999991</v>
      </c>
      <c r="H148" s="3">
        <f t="shared" si="1"/>
        <v>0.64000000001396984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59709.43</v>
      </c>
      <c r="D149" s="2">
        <f>'PR-RAS'!E153</f>
        <v>64744.4</v>
      </c>
      <c r="E149" s="2">
        <v>0</v>
      </c>
      <c r="F149" s="2">
        <v>0</v>
      </c>
      <c r="G149" s="3">
        <f t="shared" si="0"/>
        <v>28001.338039999999</v>
      </c>
      <c r="H149" s="3">
        <f t="shared" si="1"/>
        <v>0.83000000000174623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49267.99</v>
      </c>
      <c r="D150" s="2">
        <f>'PR-RAS'!E154</f>
        <v>51294.58</v>
      </c>
      <c r="E150" s="2">
        <v>0</v>
      </c>
      <c r="F150" s="2">
        <v>0</v>
      </c>
      <c r="G150" s="3">
        <f t="shared" si="0"/>
        <v>22626.715349999999</v>
      </c>
      <c r="H150" s="3">
        <f t="shared" si="1"/>
        <v>0.43000000000029104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48735.99</v>
      </c>
      <c r="D151" s="2">
        <f>'PR-RAS'!E155</f>
        <v>50656.18</v>
      </c>
      <c r="E151" s="2">
        <v>0</v>
      </c>
      <c r="F151" s="2">
        <v>0</v>
      </c>
      <c r="G151" s="3">
        <f t="shared" si="0"/>
        <v>22507.252499999999</v>
      </c>
      <c r="H151" s="3">
        <f t="shared" si="1"/>
        <v>0.19000000000232831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532</v>
      </c>
      <c r="D152" s="2">
        <f>'PR-RAS'!E156</f>
        <v>638.4</v>
      </c>
      <c r="E152" s="2">
        <v>0</v>
      </c>
      <c r="F152" s="2">
        <v>0</v>
      </c>
      <c r="G152" s="3">
        <f t="shared" si="0"/>
        <v>273.12880000000001</v>
      </c>
      <c r="H152" s="3">
        <f t="shared" si="1"/>
        <v>0.39999999999997726</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2400</v>
      </c>
      <c r="D155" s="2">
        <f>'PR-RAS'!E159</f>
        <v>5091.54</v>
      </c>
      <c r="E155" s="2">
        <v>0</v>
      </c>
      <c r="F155" s="2">
        <v>0</v>
      </c>
      <c r="G155" s="3">
        <f t="shared" si="0"/>
        <v>1937.79432</v>
      </c>
      <c r="H155" s="3">
        <f t="shared" si="1"/>
        <v>0.46000000000003638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8041.44</v>
      </c>
      <c r="D156" s="2">
        <f>'PR-RAS'!E160</f>
        <v>8358.2800000000007</v>
      </c>
      <c r="E156" s="2">
        <v>0</v>
      </c>
      <c r="F156" s="2">
        <v>0</v>
      </c>
      <c r="G156" s="3">
        <f t="shared" si="0"/>
        <v>3837.49</v>
      </c>
      <c r="H156" s="3">
        <f t="shared" si="1"/>
        <v>0.72000000000025466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8041.44</v>
      </c>
      <c r="D158" s="2">
        <f>'PR-RAS'!E162</f>
        <v>8358.2800000000007</v>
      </c>
      <c r="E158" s="2">
        <v>0</v>
      </c>
      <c r="F158" s="2">
        <v>0</v>
      </c>
      <c r="G158" s="3">
        <f t="shared" si="0"/>
        <v>3887.0059999999999</v>
      </c>
      <c r="H158" s="3">
        <f t="shared" si="1"/>
        <v>0.72000000000025466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38467.440000000002</v>
      </c>
      <c r="D160" s="2">
        <f>'PR-RAS'!E164</f>
        <v>47010.87</v>
      </c>
      <c r="E160" s="2">
        <v>0</v>
      </c>
      <c r="F160" s="2">
        <v>0</v>
      </c>
      <c r="G160" s="3">
        <f t="shared" si="0"/>
        <v>21065.779619999998</v>
      </c>
      <c r="H160" s="3">
        <f t="shared" si="1"/>
        <v>0.56999999999970896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2678.54</v>
      </c>
      <c r="D161" s="2">
        <f>'PR-RAS'!E165</f>
        <v>2019.4399999999998</v>
      </c>
      <c r="E161" s="2">
        <v>0</v>
      </c>
      <c r="F161" s="2">
        <v>0</v>
      </c>
      <c r="G161" s="3">
        <f t="shared" si="0"/>
        <v>1074.7872</v>
      </c>
      <c r="H161" s="3">
        <f t="shared" si="1"/>
        <v>0.89999999999986358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1921.46</v>
      </c>
      <c r="D162" s="2">
        <f>'PR-RAS'!E166</f>
        <v>1974.08</v>
      </c>
      <c r="E162" s="2">
        <v>0</v>
      </c>
      <c r="F162" s="2">
        <v>0</v>
      </c>
      <c r="G162" s="3">
        <f t="shared" si="0"/>
        <v>945.00882000000001</v>
      </c>
      <c r="H162" s="3">
        <f t="shared" si="1"/>
        <v>0.53999999999996362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757.08</v>
      </c>
      <c r="D163" s="2">
        <f>'PR-RAS'!E167</f>
        <v>45.36</v>
      </c>
      <c r="E163" s="2">
        <v>0</v>
      </c>
      <c r="F163" s="2">
        <v>0</v>
      </c>
      <c r="G163" s="3">
        <f t="shared" si="0"/>
        <v>137.34360000000001</v>
      </c>
      <c r="H163" s="3">
        <f t="shared" si="1"/>
        <v>0.44000000000004036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4353.8599999999997</v>
      </c>
      <c r="D166" s="2">
        <f>'PR-RAS'!E170</f>
        <v>5547.92</v>
      </c>
      <c r="E166" s="2">
        <v>0</v>
      </c>
      <c r="F166" s="2">
        <v>0</v>
      </c>
      <c r="G166" s="3">
        <f t="shared" si="0"/>
        <v>2549.2005000000004</v>
      </c>
      <c r="H166" s="3">
        <f t="shared" si="1"/>
        <v>0.22000000000025466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1311.08</v>
      </c>
      <c r="D167" s="2">
        <f>'PR-RAS'!E171</f>
        <v>1285.1199999999999</v>
      </c>
      <c r="E167" s="2">
        <v>0</v>
      </c>
      <c r="F167" s="2">
        <v>0</v>
      </c>
      <c r="G167" s="3">
        <f t="shared" si="0"/>
        <v>644.29912000000002</v>
      </c>
      <c r="H167" s="3">
        <f t="shared" si="1"/>
        <v>0.1999999999998181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1601.75</v>
      </c>
      <c r="D168" s="2">
        <f>'PR-RAS'!E172</f>
        <v>1584.25</v>
      </c>
      <c r="E168" s="2">
        <v>0</v>
      </c>
      <c r="F168" s="2">
        <v>0</v>
      </c>
      <c r="G168" s="3">
        <f t="shared" si="0"/>
        <v>796.63175000000001</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1278.24</v>
      </c>
      <c r="D169" s="2">
        <f>'PR-RAS'!E173</f>
        <v>1337.97</v>
      </c>
      <c r="E169" s="2">
        <v>0</v>
      </c>
      <c r="F169" s="2">
        <v>0</v>
      </c>
      <c r="G169" s="3">
        <f t="shared" si="0"/>
        <v>664.3022400000001</v>
      </c>
      <c r="H169" s="3">
        <f t="shared" si="1"/>
        <v>0.26999999999998181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37.5</v>
      </c>
      <c r="D170" s="2">
        <f>'PR-RAS'!E174</f>
        <v>590.63</v>
      </c>
      <c r="E170" s="2">
        <v>0</v>
      </c>
      <c r="F170" s="2">
        <v>0</v>
      </c>
      <c r="G170" s="3">
        <f t="shared" si="0"/>
        <v>205.97044000000002</v>
      </c>
      <c r="H170" s="3">
        <f t="shared" si="1"/>
        <v>0.87000000000000455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125.29</v>
      </c>
      <c r="D171" s="2">
        <f>'PR-RAS'!E175</f>
        <v>749.95</v>
      </c>
      <c r="E171" s="2">
        <v>0</v>
      </c>
      <c r="F171" s="2">
        <v>0</v>
      </c>
      <c r="G171" s="3">
        <f t="shared" si="0"/>
        <v>276.28230000000002</v>
      </c>
      <c r="H171" s="3">
        <f t="shared" si="1"/>
        <v>0.33999999999996078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22611.68</v>
      </c>
      <c r="D174" s="2">
        <f>'PR-RAS'!E178</f>
        <v>29033.15</v>
      </c>
      <c r="E174" s="2">
        <v>0</v>
      </c>
      <c r="F174" s="2">
        <v>0</v>
      </c>
      <c r="G174" s="3">
        <f t="shared" si="0"/>
        <v>13957.29054</v>
      </c>
      <c r="H174" s="3">
        <f t="shared" si="1"/>
        <v>0.47000000000116415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1819.13</v>
      </c>
      <c r="D175" s="2">
        <f>'PR-RAS'!E179</f>
        <v>1870.29</v>
      </c>
      <c r="E175" s="2">
        <v>0</v>
      </c>
      <c r="F175" s="2">
        <v>0</v>
      </c>
      <c r="G175" s="3">
        <f t="shared" si="0"/>
        <v>967.3895399999999</v>
      </c>
      <c r="H175" s="3">
        <f t="shared" si="1"/>
        <v>0.42000000000007276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3786.9</v>
      </c>
      <c r="D176" s="2">
        <f>'PR-RAS'!E180</f>
        <v>4057</v>
      </c>
      <c r="E176" s="2">
        <v>0</v>
      </c>
      <c r="F176" s="2">
        <v>0</v>
      </c>
      <c r="G176" s="3">
        <f t="shared" si="0"/>
        <v>2082.6574999999998</v>
      </c>
      <c r="H176" s="3">
        <f t="shared" si="1"/>
        <v>9.9999999999909051E-2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265.3</v>
      </c>
      <c r="D178" s="2">
        <f>'PR-RAS'!E182</f>
        <v>384.16</v>
      </c>
      <c r="E178" s="2">
        <v>0</v>
      </c>
      <c r="F178" s="2">
        <v>0</v>
      </c>
      <c r="G178" s="3">
        <f t="shared" si="0"/>
        <v>182.95074000000002</v>
      </c>
      <c r="H178" s="3">
        <f t="shared" si="1"/>
        <v>0.46000000000003638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183.78</v>
      </c>
      <c r="D179" s="2">
        <f>'PR-RAS'!E183</f>
        <v>153.4</v>
      </c>
      <c r="E179" s="2">
        <v>0</v>
      </c>
      <c r="F179" s="2">
        <v>0</v>
      </c>
      <c r="G179" s="3">
        <f t="shared" si="0"/>
        <v>87.323239999999998</v>
      </c>
      <c r="H179" s="3">
        <f t="shared" si="1"/>
        <v>0.62000000000000455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8707.7999999999993</v>
      </c>
      <c r="D181" s="2">
        <f>'PR-RAS'!E185</f>
        <v>11210.86</v>
      </c>
      <c r="E181" s="2">
        <v>0</v>
      </c>
      <c r="F181" s="2">
        <v>0</v>
      </c>
      <c r="G181" s="3">
        <f t="shared" si="0"/>
        <v>5603.3135999999995</v>
      </c>
      <c r="H181" s="3">
        <f t="shared" si="1"/>
        <v>0.34000000000014552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886.87</v>
      </c>
      <c r="D182" s="2">
        <f>'PR-RAS'!E186</f>
        <v>963.08</v>
      </c>
      <c r="E182" s="2">
        <v>0</v>
      </c>
      <c r="F182" s="2">
        <v>0</v>
      </c>
      <c r="G182" s="3">
        <f t="shared" si="0"/>
        <v>509.15843000000001</v>
      </c>
      <c r="H182" s="3">
        <f t="shared" si="1"/>
        <v>0.21000000000003638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6961.9</v>
      </c>
      <c r="D183" s="2">
        <f>'PR-RAS'!E187</f>
        <v>10394.36</v>
      </c>
      <c r="E183" s="2">
        <v>0</v>
      </c>
      <c r="F183" s="2">
        <v>0</v>
      </c>
      <c r="G183" s="3">
        <f t="shared" si="0"/>
        <v>5050.6128400000007</v>
      </c>
      <c r="H183" s="3">
        <f t="shared" si="1"/>
        <v>0.46000000000094587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2179.9</v>
      </c>
      <c r="D184" s="2">
        <f>'PR-RAS'!E188</f>
        <v>2741.35</v>
      </c>
      <c r="E184" s="2">
        <v>0</v>
      </c>
      <c r="F184" s="2">
        <v>0</v>
      </c>
      <c r="G184" s="3">
        <f t="shared" si="0"/>
        <v>1402.2558000000001</v>
      </c>
      <c r="H184" s="3">
        <f t="shared" si="1"/>
        <v>0.4499999999998181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6643.4600000000009</v>
      </c>
      <c r="D190" s="2">
        <f>'PR-RAS'!E194</f>
        <v>7669.01</v>
      </c>
      <c r="E190" s="2">
        <v>0</v>
      </c>
      <c r="F190" s="2">
        <v>0</v>
      </c>
      <c r="G190" s="3">
        <f t="shared" si="0"/>
        <v>4154.4997200000007</v>
      </c>
      <c r="H190" s="3">
        <f t="shared" si="1"/>
        <v>0.47000000000116415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5856.64</v>
      </c>
      <c r="D192" s="2">
        <f>'PR-RAS'!E196</f>
        <v>6124.93</v>
      </c>
      <c r="E192" s="2">
        <v>0</v>
      </c>
      <c r="F192" s="2">
        <v>0</v>
      </c>
      <c r="G192" s="3">
        <f t="shared" si="0"/>
        <v>3458.3415</v>
      </c>
      <c r="H192" s="3">
        <f t="shared" si="1"/>
        <v>0.42999999999938154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609.85</v>
      </c>
      <c r="D193" s="2">
        <f>'PR-RAS'!E197</f>
        <v>1145.43</v>
      </c>
      <c r="E193" s="2">
        <v>0</v>
      </c>
      <c r="F193" s="2">
        <v>0</v>
      </c>
      <c r="G193" s="3">
        <f t="shared" si="0"/>
        <v>556.93632000000002</v>
      </c>
      <c r="H193" s="3">
        <f t="shared" si="1"/>
        <v>0.58000000000004093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34</v>
      </c>
      <c r="D194" s="2">
        <f>'PR-RAS'!E198</f>
        <v>0</v>
      </c>
      <c r="E194" s="2">
        <v>0</v>
      </c>
      <c r="F194" s="2">
        <v>0</v>
      </c>
      <c r="G194" s="3">
        <f t="shared" si="0"/>
        <v>6.5620000000000003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142.97</v>
      </c>
      <c r="D197" s="2">
        <f>'PR-RAS'!E201</f>
        <v>398.65</v>
      </c>
      <c r="E197" s="2">
        <v>0</v>
      </c>
      <c r="F197" s="2">
        <v>0</v>
      </c>
      <c r="G197" s="3">
        <f t="shared" si="0"/>
        <v>184.29292000000001</v>
      </c>
      <c r="H197" s="3">
        <f t="shared" si="1"/>
        <v>0.38000000000002387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266.76</v>
      </c>
      <c r="D198" s="2">
        <f>'PR-RAS'!E202</f>
        <v>282</v>
      </c>
      <c r="E198" s="2">
        <v>0</v>
      </c>
      <c r="F198" s="2">
        <v>0</v>
      </c>
      <c r="G198" s="3">
        <f t="shared" si="0"/>
        <v>163.65971999999999</v>
      </c>
      <c r="H198" s="3">
        <f t="shared" si="1"/>
        <v>0.24000000000000909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266.76</v>
      </c>
      <c r="D212" s="2">
        <f>'PR-RAS'!E216</f>
        <v>282</v>
      </c>
      <c r="E212" s="2">
        <v>0</v>
      </c>
      <c r="F212" s="2">
        <v>0</v>
      </c>
      <c r="G212" s="3">
        <f t="shared" si="0"/>
        <v>175.29035999999999</v>
      </c>
      <c r="H212" s="3">
        <f t="shared" si="1"/>
        <v>0.24000000000000909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226.36</v>
      </c>
      <c r="D213" s="2">
        <f>'PR-RAS'!E217</f>
        <v>18.71</v>
      </c>
      <c r="E213" s="2">
        <v>0</v>
      </c>
      <c r="F213" s="2">
        <v>0</v>
      </c>
      <c r="G213" s="3">
        <f t="shared" si="0"/>
        <v>55.921360000000007</v>
      </c>
      <c r="H213" s="3">
        <f t="shared" si="1"/>
        <v>0.65000000000001279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40.4</v>
      </c>
      <c r="D216" s="2">
        <f>'PR-RAS'!E220</f>
        <v>263.29000000000002</v>
      </c>
      <c r="E216" s="2">
        <v>0</v>
      </c>
      <c r="F216" s="2">
        <v>0</v>
      </c>
      <c r="G216" s="3">
        <f t="shared" si="0"/>
        <v>121.9007</v>
      </c>
      <c r="H216" s="3">
        <f t="shared" si="1"/>
        <v>0.69000000000001904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98443.62999999999</v>
      </c>
      <c r="D295" s="2">
        <f>'PR-RAS'!E299</f>
        <v>112037.27</v>
      </c>
      <c r="E295" s="2">
        <v>0</v>
      </c>
      <c r="F295" s="2">
        <v>0</v>
      </c>
      <c r="G295" s="3">
        <f t="shared" si="12"/>
        <v>94820.341979999983</v>
      </c>
      <c r="H295" s="3">
        <f t="shared" si="13"/>
        <v>0.64000000001396984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35753.780000000013</v>
      </c>
      <c r="D296" s="2">
        <f>'PR-RAS'!E300</f>
        <v>20110.319999999992</v>
      </c>
      <c r="E296" s="2">
        <v>0</v>
      </c>
      <c r="F296" s="2">
        <v>0</v>
      </c>
      <c r="G296" s="3">
        <f t="shared" si="12"/>
        <v>22412.453899999997</v>
      </c>
      <c r="H296" s="3">
        <f t="shared" si="13"/>
        <v>0.53999999997904524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3180.7</v>
      </c>
      <c r="D298" s="2">
        <f>'PR-RAS'!E302</f>
        <v>1229.68</v>
      </c>
      <c r="E298" s="2">
        <v>0</v>
      </c>
      <c r="F298" s="2">
        <v>0</v>
      </c>
      <c r="G298" s="3">
        <f t="shared" si="12"/>
        <v>1675.0978199999997</v>
      </c>
      <c r="H298" s="3">
        <f t="shared" si="13"/>
        <v>0.62000000000011823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17380</v>
      </c>
      <c r="D355" s="2">
        <f>'PR-RAS'!E360</f>
        <v>16600</v>
      </c>
      <c r="E355" s="2">
        <v>0</v>
      </c>
      <c r="F355" s="2">
        <v>0</v>
      </c>
      <c r="G355" s="3">
        <f t="shared" si="12"/>
        <v>17905.32</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17380</v>
      </c>
      <c r="D368" s="2">
        <f>'PR-RAS'!E373</f>
        <v>16600</v>
      </c>
      <c r="E368" s="2">
        <v>0</v>
      </c>
      <c r="F368" s="2">
        <v>0</v>
      </c>
      <c r="G368" s="3">
        <f t="shared" si="12"/>
        <v>18562.86</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17380</v>
      </c>
      <c r="D388" s="2">
        <f>'PR-RAS'!E393</f>
        <v>16600</v>
      </c>
      <c r="E388" s="2">
        <v>0</v>
      </c>
      <c r="F388" s="2">
        <v>0</v>
      </c>
      <c r="G388" s="3">
        <f t="shared" si="12"/>
        <v>19574.46</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17380</v>
      </c>
      <c r="D390" s="2">
        <f>'PR-RAS'!E395</f>
        <v>16600</v>
      </c>
      <c r="E390" s="2">
        <v>0</v>
      </c>
      <c r="F390" s="2">
        <v>0</v>
      </c>
      <c r="G390" s="3">
        <f t="shared" si="12"/>
        <v>19675.62</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17380</v>
      </c>
      <c r="D413" s="2">
        <f>'PR-RAS'!E418</f>
        <v>16600</v>
      </c>
      <c r="E413" s="2">
        <v>0</v>
      </c>
      <c r="F413" s="2">
        <v>0</v>
      </c>
      <c r="G413" s="3">
        <f t="shared" si="12"/>
        <v>20838.96</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134197.41</v>
      </c>
      <c r="D417" s="2">
        <f>'PR-RAS'!E422</f>
        <v>132147.59</v>
      </c>
      <c r="E417" s="2">
        <v>0</v>
      </c>
      <c r="F417" s="2">
        <v>0</v>
      </c>
      <c r="G417" s="3">
        <f t="shared" si="12"/>
        <v>165772.91743999999</v>
      </c>
      <c r="H417" s="3">
        <f t="shared" si="13"/>
        <v>0.82000000000698492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115823.62999999999</v>
      </c>
      <c r="D418" s="2">
        <f>'PR-RAS'!E423</f>
        <v>128637.27</v>
      </c>
      <c r="E418" s="2">
        <v>0</v>
      </c>
      <c r="F418" s="2">
        <v>0</v>
      </c>
      <c r="G418" s="3">
        <f t="shared" si="12"/>
        <v>155581.93688999998</v>
      </c>
      <c r="H418" s="3">
        <f t="shared" si="13"/>
        <v>0.64000000001396984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18373.780000000013</v>
      </c>
      <c r="D419" s="2">
        <f>'PR-RAS'!E424</f>
        <v>3510.3199999999924</v>
      </c>
      <c r="E419" s="2">
        <v>0</v>
      </c>
      <c r="F419" s="2">
        <v>0</v>
      </c>
      <c r="G419" s="3">
        <f t="shared" si="12"/>
        <v>10614.867559999999</v>
      </c>
      <c r="H419" s="3">
        <f t="shared" si="13"/>
        <v>0.53999999997904524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3180.7</v>
      </c>
      <c r="D421" s="2">
        <f>'PR-RAS'!E426</f>
        <v>1229.68</v>
      </c>
      <c r="E421" s="2">
        <v>0</v>
      </c>
      <c r="F421" s="2">
        <v>0</v>
      </c>
      <c r="G421" s="3">
        <f t="shared" si="12"/>
        <v>2368.8251999999998</v>
      </c>
      <c r="H421" s="3">
        <f t="shared" si="13"/>
        <v>0.62000000000011823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134197.41</v>
      </c>
      <c r="D637" s="2">
        <f>'PR-RAS'!E643</f>
        <v>132147.59</v>
      </c>
      <c r="E637" s="2">
        <v>0</v>
      </c>
      <c r="F637" s="2">
        <v>0</v>
      </c>
      <c r="G637" s="3">
        <f t="shared" si="14"/>
        <v>253441.28723999998</v>
      </c>
      <c r="H637" s="3">
        <f t="shared" si="15"/>
        <v>0.82000000000698492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115823.62999999999</v>
      </c>
      <c r="D638" s="2">
        <f>'PR-RAS'!E644</f>
        <v>128637.27</v>
      </c>
      <c r="E638" s="2">
        <v>0</v>
      </c>
      <c r="F638" s="2">
        <v>0</v>
      </c>
      <c r="G638" s="3">
        <f t="shared" si="14"/>
        <v>237663.53428999998</v>
      </c>
      <c r="H638" s="3">
        <f t="shared" si="15"/>
        <v>0.64000000001396984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18373.780000000013</v>
      </c>
      <c r="D639" s="2">
        <f>'PR-RAS'!E645</f>
        <v>3510.3199999999924</v>
      </c>
      <c r="E639" s="2">
        <v>0</v>
      </c>
      <c r="F639" s="2">
        <v>0</v>
      </c>
      <c r="G639" s="3">
        <f t="shared" si="14"/>
        <v>16201.639959999999</v>
      </c>
      <c r="H639" s="3">
        <f t="shared" si="15"/>
        <v>0.53999999997904524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3180.7</v>
      </c>
      <c r="D641" s="2">
        <f>'PR-RAS'!E647</f>
        <v>1229.68</v>
      </c>
      <c r="E641" s="2">
        <v>0</v>
      </c>
      <c r="F641" s="2">
        <v>0</v>
      </c>
      <c r="G641" s="3">
        <f t="shared" si="14"/>
        <v>3609.6383999999998</v>
      </c>
      <c r="H641" s="3">
        <f t="shared" si="15"/>
        <v>0.62000000000011823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21554.480000000014</v>
      </c>
      <c r="D643" s="2">
        <f>'PR-RAS'!E649</f>
        <v>4739.9999999999927</v>
      </c>
      <c r="E643" s="2">
        <v>0</v>
      </c>
      <c r="F643" s="2">
        <v>0</v>
      </c>
      <c r="G643" s="3">
        <f t="shared" si="14"/>
        <v>19924.136160000002</v>
      </c>
      <c r="H643" s="3">
        <f t="shared" si="15"/>
        <v>0.48000000002139132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4.8</v>
      </c>
      <c r="D645" s="2">
        <f>'PR-RAS'!E651</f>
        <v>0</v>
      </c>
      <c r="E645" s="2">
        <v>0</v>
      </c>
      <c r="F645" s="2">
        <v>0</v>
      </c>
      <c r="G645" s="3">
        <f t="shared" si="14"/>
        <v>3.0912000000000002</v>
      </c>
      <c r="H645" s="3">
        <f t="shared" si="15"/>
        <v>0.20000000000000018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13146.31</v>
      </c>
      <c r="D646" s="2">
        <f>'PR-RAS'!E653</f>
        <v>213.4</v>
      </c>
      <c r="E646" s="2">
        <v>0</v>
      </c>
      <c r="F646" s="2">
        <v>0</v>
      </c>
      <c r="G646" s="3">
        <f t="shared" si="14"/>
        <v>8754.6559500000003</v>
      </c>
      <c r="H646" s="3">
        <f t="shared" si="15"/>
        <v>0.70999999999949637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126984.52</v>
      </c>
      <c r="D647" s="2">
        <f>'PR-RAS'!E654</f>
        <v>4296.05</v>
      </c>
      <c r="E647" s="2">
        <v>0</v>
      </c>
      <c r="F647" s="2">
        <v>0</v>
      </c>
      <c r="G647" s="3">
        <f t="shared" si="14"/>
        <v>87582.496520000001</v>
      </c>
      <c r="H647" s="3">
        <f t="shared" si="15"/>
        <v>0.52999999999610736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120218.89</v>
      </c>
      <c r="D648" s="2">
        <f>'PR-RAS'!E655</f>
        <v>4296.05</v>
      </c>
      <c r="E648" s="2">
        <v>0</v>
      </c>
      <c r="F648" s="2">
        <v>0</v>
      </c>
      <c r="G648" s="3">
        <f t="shared" si="14"/>
        <v>83340.710530000011</v>
      </c>
      <c r="H648" s="3">
        <f t="shared" si="15"/>
        <v>0.16000000000076398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19911.940000000017</v>
      </c>
      <c r="D649" s="2">
        <f>'PR-RAS'!E656</f>
        <v>213.39999999999964</v>
      </c>
      <c r="E649" s="2">
        <v>0</v>
      </c>
      <c r="F649" s="2">
        <v>0</v>
      </c>
      <c r="G649" s="3">
        <f t="shared" si="14"/>
        <v>13179.503520000011</v>
      </c>
      <c r="H649" s="3">
        <f t="shared" si="15"/>
        <v>0.45999999998275598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v>
      </c>
      <c r="D651" s="2">
        <f>'PR-RAS'!E658</f>
        <v>5</v>
      </c>
      <c r="E651" s="2">
        <v>0</v>
      </c>
      <c r="F651" s="2">
        <v>0</v>
      </c>
      <c r="G651" s="3">
        <f t="shared" si="14"/>
        <v>9.1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4</v>
      </c>
      <c r="E653" s="2">
        <v>0</v>
      </c>
      <c r="F653" s="2">
        <v>0</v>
      </c>
      <c r="G653" s="3">
        <f t="shared" si="14"/>
        <v>7.8239999999999998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13120</v>
      </c>
      <c r="D676" s="2">
        <f>'PR-RAS'!E683</f>
        <v>8000</v>
      </c>
      <c r="E676" s="2">
        <v>0</v>
      </c>
      <c r="F676" s="2">
        <v>0</v>
      </c>
      <c r="G676" s="3">
        <f t="shared" si="14"/>
        <v>19656</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7300</v>
      </c>
      <c r="D677" s="2">
        <f>'PR-RAS'!E684</f>
        <v>8800</v>
      </c>
      <c r="E677" s="2">
        <v>0</v>
      </c>
      <c r="F677" s="2">
        <v>0</v>
      </c>
      <c r="G677" s="3">
        <f t="shared" si="14"/>
        <v>16832.400000000001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656.64</v>
      </c>
      <c r="D727" s="2">
        <f>'PR-RAS'!E734</f>
        <v>0</v>
      </c>
      <c r="E727" s="2">
        <v>0</v>
      </c>
      <c r="F727" s="2">
        <v>0</v>
      </c>
      <c r="G727" s="3">
        <f t="shared" si="14"/>
        <v>476.72064</v>
      </c>
      <c r="H727" s="3">
        <f t="shared" si="15"/>
        <v>0.36000000000001364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2637.78</v>
      </c>
      <c r="D730" s="2">
        <f>'PR-RAS'!E737</f>
        <v>2365.58</v>
      </c>
      <c r="E730" s="2">
        <v>0</v>
      </c>
      <c r="F730" s="2">
        <v>0</v>
      </c>
      <c r="G730" s="3">
        <f t="shared" si="14"/>
        <v>5371.9572600000001</v>
      </c>
      <c r="H730" s="3">
        <f t="shared" si="15"/>
        <v>0.63999999999987267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2738.26</v>
      </c>
      <c r="D731" s="2">
        <f>'PR-RAS'!E738</f>
        <v>2335.36</v>
      </c>
      <c r="E731" s="2">
        <v>0</v>
      </c>
      <c r="F731" s="2">
        <v>0</v>
      </c>
      <c r="G731" s="3">
        <f t="shared" si="14"/>
        <v>5408.5554000000002</v>
      </c>
      <c r="H731" s="3">
        <f t="shared" si="15"/>
        <v>0.62000000000034561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1171.03</v>
      </c>
      <c r="D732" s="2">
        <f>'PR-RAS'!E739</f>
        <v>1253.46</v>
      </c>
      <c r="E732" s="2">
        <v>0</v>
      </c>
      <c r="F732" s="2">
        <v>0</v>
      </c>
      <c r="G732" s="3">
        <f t="shared" si="14"/>
        <v>2688.5814499999997</v>
      </c>
      <c r="H732" s="3">
        <f t="shared" si="15"/>
        <v>0.49000000000000909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9201.2000000000007</v>
      </c>
      <c r="D1581" s="7"/>
      <c r="E1581" s="7">
        <v>0</v>
      </c>
      <c r="F1581" s="7">
        <v>0</v>
      </c>
      <c r="G1581" s="8">
        <f t="shared" ref="G1581:G1685" si="70">B1581/1000*C1581</f>
        <v>9.2012</v>
      </c>
      <c r="H1581" s="8">
        <f t="shared" ref="H1581:H1685" si="71">ABS(C1581-ROUND(C1581,0))</f>
        <v>0.2000000000007276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111720.52</v>
      </c>
      <c r="D1582" s="2">
        <v>0</v>
      </c>
      <c r="E1582" s="2">
        <v>0</v>
      </c>
      <c r="F1582" s="2">
        <v>0</v>
      </c>
      <c r="G1582" s="3">
        <f t="shared" si="70"/>
        <v>223.44104000000002</v>
      </c>
      <c r="H1582" s="3">
        <f t="shared" si="71"/>
        <v>0.47999999999592546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110776.3</v>
      </c>
      <c r="D1584" s="2">
        <v>0</v>
      </c>
      <c r="E1584" s="2">
        <v>0</v>
      </c>
      <c r="F1584" s="2">
        <v>0</v>
      </c>
      <c r="G1584" s="3">
        <f t="shared" si="70"/>
        <v>443.10520000000002</v>
      </c>
      <c r="H1584" s="3">
        <f t="shared" si="71"/>
        <v>0.30000000000291038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64744.4</v>
      </c>
      <c r="D1585" s="2">
        <v>0</v>
      </c>
      <c r="E1585" s="2">
        <v>0</v>
      </c>
      <c r="F1585" s="2">
        <v>0</v>
      </c>
      <c r="G1585" s="3">
        <f t="shared" si="70"/>
        <v>323.72200000000004</v>
      </c>
      <c r="H1585" s="3">
        <f t="shared" si="71"/>
        <v>0.40000000000145519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46010.87</v>
      </c>
      <c r="D1586" s="2">
        <v>0</v>
      </c>
      <c r="E1586" s="2">
        <v>0</v>
      </c>
      <c r="F1586" s="2">
        <v>0</v>
      </c>
      <c r="G1586" s="3">
        <f t="shared" si="70"/>
        <v>276.06522000000001</v>
      </c>
      <c r="H1586" s="3">
        <f t="shared" si="71"/>
        <v>0.12999999999738066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21.03</v>
      </c>
      <c r="D1587" s="2">
        <v>0</v>
      </c>
      <c r="E1587" s="2">
        <v>0</v>
      </c>
      <c r="F1587" s="2">
        <v>0</v>
      </c>
      <c r="G1587" s="3">
        <f t="shared" si="70"/>
        <v>0.14721000000000001</v>
      </c>
      <c r="H1587" s="3">
        <f t="shared" si="71"/>
        <v>3.0000000000001137E-2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944.22</v>
      </c>
      <c r="D1600" s="2">
        <v>0</v>
      </c>
      <c r="E1600" s="2">
        <v>0</v>
      </c>
      <c r="F1600" s="2">
        <v>0</v>
      </c>
      <c r="G1600" s="3">
        <f>B1600/1000*C1600</f>
        <v>18.884399999999999</v>
      </c>
      <c r="H1600" s="3">
        <f>ABS(C1600-ROUND(C1600,0))</f>
        <v>0.22000000000002728</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106226.02000000002</v>
      </c>
      <c r="D1601" s="2">
        <v>0</v>
      </c>
      <c r="E1601" s="2">
        <v>0</v>
      </c>
      <c r="F1601" s="2">
        <v>0</v>
      </c>
      <c r="G1601" s="3">
        <f t="shared" si="70"/>
        <v>2230.7464200000004</v>
      </c>
      <c r="H1601" s="3">
        <f t="shared" si="71"/>
        <v>2.0000000018626451E-2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105281.80000000002</v>
      </c>
      <c r="D1603" s="2">
        <v>0</v>
      </c>
      <c r="E1603" s="2">
        <v>0</v>
      </c>
      <c r="F1603" s="2">
        <v>0</v>
      </c>
      <c r="G1603" s="3">
        <f t="shared" si="70"/>
        <v>2421.4814000000006</v>
      </c>
      <c r="H1603" s="3">
        <f t="shared" si="71"/>
        <v>0.1999999999825377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61484.12</v>
      </c>
      <c r="D1604" s="2">
        <v>0</v>
      </c>
      <c r="E1604" s="2">
        <v>0</v>
      </c>
      <c r="F1604" s="2">
        <v>0</v>
      </c>
      <c r="G1604" s="3">
        <f t="shared" si="70"/>
        <v>1475.61888</v>
      </c>
      <c r="H1604" s="3">
        <f t="shared" si="71"/>
        <v>0.12000000000261934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42852.58</v>
      </c>
      <c r="D1605" s="2">
        <v>0</v>
      </c>
      <c r="E1605" s="2">
        <v>0</v>
      </c>
      <c r="F1605" s="2">
        <v>0</v>
      </c>
      <c r="G1605" s="3">
        <f t="shared" si="70"/>
        <v>1071.3145000000002</v>
      </c>
      <c r="H1605" s="3">
        <f t="shared" si="71"/>
        <v>0.41999999999825377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21.03</v>
      </c>
      <c r="D1606" s="2">
        <v>0</v>
      </c>
      <c r="E1606" s="2">
        <v>0</v>
      </c>
      <c r="F1606" s="2">
        <v>0</v>
      </c>
      <c r="G1606" s="3">
        <f t="shared" si="70"/>
        <v>0.54678000000000004</v>
      </c>
      <c r="H1606" s="3">
        <f t="shared" si="71"/>
        <v>3.0000000000001137E-2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924.07</v>
      </c>
      <c r="D1611" s="2">
        <v>0</v>
      </c>
      <c r="E1611" s="2">
        <v>0</v>
      </c>
      <c r="F1611" s="2">
        <v>0</v>
      </c>
      <c r="G1611" s="3">
        <f t="shared" si="70"/>
        <v>28.646170000000001</v>
      </c>
      <c r="H1611" s="3">
        <f t="shared" si="71"/>
        <v>7.0000000000050022E-2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944.22</v>
      </c>
      <c r="D1619" s="2">
        <v>0</v>
      </c>
      <c r="E1619" s="2">
        <v>0</v>
      </c>
      <c r="F1619" s="2">
        <v>0</v>
      </c>
      <c r="G1619" s="3">
        <f>B1619/1000*C1619</f>
        <v>36.824580000000005</v>
      </c>
      <c r="H1619" s="3">
        <f>ABS(C1619-ROUND(C1619,0))</f>
        <v>0.22000000000002728</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14695.699999999983</v>
      </c>
      <c r="D1620" s="2">
        <v>0</v>
      </c>
      <c r="E1620" s="2">
        <v>0</v>
      </c>
      <c r="F1620" s="2">
        <v>0</v>
      </c>
      <c r="G1620" s="3">
        <f t="shared" si="70"/>
        <v>587.82799999999929</v>
      </c>
      <c r="H1620" s="3">
        <f t="shared" si="71"/>
        <v>0.3000000000174623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14695.7</v>
      </c>
      <c r="D1680" s="2">
        <v>0</v>
      </c>
      <c r="E1680" s="2">
        <v>0</v>
      </c>
      <c r="F1680" s="2">
        <v>0</v>
      </c>
      <c r="G1680" s="3">
        <f t="shared" si="70"/>
        <v>1469.5700000000002</v>
      </c>
      <c r="H1680" s="3">
        <f t="shared" si="71"/>
        <v>0.2999999999992724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14695.7</v>
      </c>
      <c r="D1682" s="2">
        <v>0</v>
      </c>
      <c r="E1682" s="2">
        <v>0</v>
      </c>
      <c r="F1682" s="2">
        <v>0</v>
      </c>
      <c r="G1682" s="3">
        <f t="shared" si="70"/>
        <v>1498.9613999999999</v>
      </c>
      <c r="H1682" s="3">
        <f t="shared" si="71"/>
        <v>0.2999999999992724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403"/>
      <c r="D2" s="5"/>
      <c r="E2" s="5"/>
      <c r="F2" s="5"/>
      <c r="G2" s="5"/>
      <c r="H2" s="5"/>
      <c r="I2" s="5"/>
      <c r="J2" s="5"/>
      <c r="K2" s="5"/>
      <c r="L2" s="5"/>
      <c r="M2" s="5"/>
      <c r="N2" s="5"/>
      <c r="O2" s="5"/>
      <c r="P2" s="5"/>
    </row>
    <row r="3" spans="1:16" ht="18.75" customHeight="1" x14ac:dyDescent="0.2">
      <c r="A3" s="222" t="s">
        <v>2022</v>
      </c>
      <c r="B3" s="407"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13" t="s">
        <v>2104</v>
      </c>
      <c r="C46" s="403"/>
      <c r="D46" s="5"/>
      <c r="E46" s="5"/>
      <c r="F46" s="5"/>
      <c r="G46" s="5"/>
      <c r="H46" s="5"/>
      <c r="I46" s="5"/>
      <c r="J46" s="5"/>
      <c r="K46" s="5"/>
      <c r="L46" s="5"/>
      <c r="M46" s="5"/>
      <c r="N46" s="5"/>
      <c r="O46" s="5"/>
      <c r="P46" s="5"/>
    </row>
    <row r="47" spans="1:16" ht="66" hidden="1" customHeight="1" x14ac:dyDescent="0.2">
      <c r="A47" s="39" t="s">
        <v>2105</v>
      </c>
      <c r="B47" s="414" t="s">
        <v>2106</v>
      </c>
      <c r="C47" s="414"/>
      <c r="D47" s="5"/>
      <c r="E47" s="5"/>
      <c r="F47" s="5"/>
      <c r="G47" s="5"/>
      <c r="H47" s="5"/>
      <c r="I47" s="5"/>
      <c r="J47" s="5"/>
      <c r="K47" s="5"/>
      <c r="L47" s="5"/>
      <c r="M47" s="5"/>
      <c r="N47" s="5"/>
      <c r="O47" s="5"/>
      <c r="P47" s="5"/>
    </row>
    <row r="48" spans="1:16" ht="123.75" customHeight="1" x14ac:dyDescent="0.2">
      <c r="A48" s="202" t="s">
        <v>2107</v>
      </c>
      <c r="B48" s="412" t="s">
        <v>2108</v>
      </c>
      <c r="C48" s="411"/>
      <c r="D48" s="5"/>
      <c r="E48" s="5"/>
      <c r="F48" s="5"/>
      <c r="G48" s="5"/>
      <c r="H48" s="5"/>
      <c r="I48" s="5"/>
      <c r="J48" s="5"/>
      <c r="K48" s="5"/>
      <c r="L48" s="5"/>
      <c r="M48" s="5"/>
      <c r="N48" s="5"/>
      <c r="O48" s="5"/>
      <c r="P48" s="5"/>
    </row>
    <row r="49" spans="1:16" ht="34.5" customHeight="1" x14ac:dyDescent="0.2">
      <c r="A49" s="202" t="s">
        <v>2109</v>
      </c>
      <c r="B49" s="410" t="s">
        <v>2110</v>
      </c>
      <c r="C49" s="411"/>
      <c r="D49" s="5"/>
      <c r="E49" s="5"/>
      <c r="F49" s="5"/>
      <c r="G49" s="5"/>
      <c r="H49" s="5"/>
      <c r="I49" s="5"/>
      <c r="J49" s="5"/>
      <c r="K49" s="5"/>
      <c r="L49" s="5"/>
      <c r="M49" s="5"/>
      <c r="N49" s="5"/>
      <c r="O49" s="5"/>
      <c r="P49" s="5"/>
    </row>
    <row r="50" spans="1:16" ht="34.5" customHeight="1" x14ac:dyDescent="0.2">
      <c r="A50" s="202" t="s">
        <v>2111</v>
      </c>
      <c r="B50" s="410" t="s">
        <v>2112</v>
      </c>
      <c r="C50" s="411"/>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15" t="s">
        <v>2118</v>
      </c>
      <c r="C53" s="416"/>
      <c r="D53" s="5"/>
      <c r="E53" s="5"/>
      <c r="F53" s="5"/>
      <c r="G53" s="5"/>
      <c r="H53" s="5"/>
      <c r="I53" s="5"/>
      <c r="J53" s="5"/>
      <c r="K53" s="5"/>
      <c r="L53" s="5"/>
      <c r="M53" s="5"/>
      <c r="N53" s="5"/>
      <c r="O53" s="5"/>
      <c r="P53" s="5"/>
    </row>
    <row r="54" spans="1:16" ht="31.5" customHeight="1" x14ac:dyDescent="0.2">
      <c r="A54" s="224" t="s">
        <v>2119</v>
      </c>
      <c r="B54" s="415" t="s">
        <v>2120</v>
      </c>
      <c r="C54" s="416"/>
      <c r="D54" s="5"/>
      <c r="E54" s="5"/>
      <c r="F54" s="5"/>
      <c r="G54" s="5"/>
      <c r="H54" s="5"/>
      <c r="I54" s="5"/>
      <c r="J54" s="5"/>
      <c r="K54" s="5"/>
      <c r="L54" s="5"/>
      <c r="M54" s="5"/>
      <c r="N54" s="5"/>
      <c r="O54" s="5"/>
      <c r="P54" s="5"/>
    </row>
    <row r="55" spans="1:16" ht="54.6" customHeight="1" x14ac:dyDescent="0.2">
      <c r="A55" s="224" t="s">
        <v>2121</v>
      </c>
      <c r="B55" s="415" t="s">
        <v>2122</v>
      </c>
      <c r="C55" s="416"/>
      <c r="D55" s="5"/>
      <c r="E55" s="5"/>
      <c r="F55" s="5"/>
      <c r="G55" s="5"/>
      <c r="H55" s="5"/>
      <c r="I55" s="5"/>
      <c r="J55" s="5"/>
      <c r="K55" s="5"/>
      <c r="L55" s="5"/>
      <c r="M55" s="5"/>
      <c r="N55" s="5"/>
      <c r="O55" s="5"/>
      <c r="P55" s="5"/>
    </row>
    <row r="56" spans="1:16" ht="54.6" customHeight="1" x14ac:dyDescent="0.2">
      <c r="A56" s="224" t="s">
        <v>2123</v>
      </c>
      <c r="B56" s="415" t="s">
        <v>2124</v>
      </c>
      <c r="C56" s="416"/>
      <c r="D56" s="5"/>
      <c r="E56" s="5"/>
      <c r="F56" s="5"/>
      <c r="G56" s="5"/>
      <c r="H56" s="5"/>
      <c r="I56" s="5"/>
      <c r="J56" s="5"/>
      <c r="K56" s="5"/>
      <c r="L56" s="5"/>
      <c r="M56" s="5"/>
      <c r="N56" s="5"/>
      <c r="O56" s="5"/>
      <c r="P56" s="5"/>
    </row>
    <row r="57" spans="1:16" ht="54" customHeight="1" x14ac:dyDescent="0.2">
      <c r="A57" s="224" t="s">
        <v>2125</v>
      </c>
      <c r="B57" s="415" t="s">
        <v>2126</v>
      </c>
      <c r="C57" s="416"/>
      <c r="D57" s="5"/>
      <c r="E57" s="5"/>
      <c r="F57" s="5"/>
      <c r="G57" s="5"/>
      <c r="H57" s="5"/>
      <c r="I57" s="5"/>
      <c r="J57" s="5"/>
      <c r="K57" s="5"/>
      <c r="L57" s="5"/>
      <c r="M57" s="5"/>
      <c r="N57" s="5"/>
      <c r="O57" s="5"/>
      <c r="P57" s="5"/>
    </row>
    <row r="58" spans="1:16" ht="31.15" customHeight="1" x14ac:dyDescent="0.2">
      <c r="A58" s="270" t="s">
        <v>2127</v>
      </c>
      <c r="B58" s="408" t="s">
        <v>2128</v>
      </c>
      <c r="C58" s="409"/>
      <c r="D58" s="5"/>
      <c r="E58" s="5"/>
      <c r="F58" s="5"/>
      <c r="G58" s="5"/>
      <c r="H58" s="5"/>
      <c r="I58" s="5"/>
      <c r="J58" s="5"/>
      <c r="K58" s="5"/>
      <c r="L58" s="5"/>
      <c r="M58" s="5"/>
      <c r="N58" s="5"/>
      <c r="O58" s="5"/>
      <c r="P58" s="5"/>
    </row>
    <row r="59" spans="1:16" ht="46.5" customHeight="1" x14ac:dyDescent="0.2">
      <c r="A59" s="302" t="s">
        <v>2129</v>
      </c>
      <c r="B59" s="400" t="s">
        <v>2130</v>
      </c>
      <c r="C59" s="401"/>
      <c r="D59" s="298"/>
      <c r="E59" s="5"/>
      <c r="F59" s="5"/>
      <c r="G59" s="5"/>
      <c r="H59" s="5"/>
      <c r="I59" s="5"/>
      <c r="J59" s="5"/>
      <c r="K59" s="5"/>
      <c r="L59" s="5"/>
      <c r="M59" s="5"/>
      <c r="N59" s="5"/>
      <c r="O59" s="5"/>
      <c r="P59" s="5"/>
    </row>
    <row r="60" spans="1:16" ht="39" customHeight="1" x14ac:dyDescent="0.2">
      <c r="A60" s="302" t="s">
        <v>2131</v>
      </c>
      <c r="B60" s="400" t="s">
        <v>2132</v>
      </c>
      <c r="C60" s="401"/>
      <c r="D60" s="325"/>
      <c r="E60" s="229"/>
      <c r="F60" s="229"/>
      <c r="G60" s="229"/>
      <c r="H60" s="229"/>
      <c r="I60" s="229"/>
      <c r="J60" s="229"/>
      <c r="K60" s="229"/>
      <c r="L60" s="229"/>
      <c r="M60" s="229"/>
      <c r="N60" s="229"/>
      <c r="O60" s="229"/>
      <c r="P60" s="229"/>
    </row>
    <row r="61" spans="1:16" ht="39" customHeight="1" x14ac:dyDescent="0.2">
      <c r="A61" s="302" t="s">
        <v>2133</v>
      </c>
      <c r="B61" s="400" t="s">
        <v>2134</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41097</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134197.41</v>
      </c>
      <c r="I17" s="275">
        <f>'PR-RAS'!E6</f>
        <v>132147.59</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98443.62999999999</v>
      </c>
      <c r="I18" s="275">
        <f>'PR-RAS'!E152</f>
        <v>112037.27</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21554.480000000014</v>
      </c>
      <c r="I19" s="275">
        <f>'PR-RAS'!E649</f>
        <v>4739.9999999999927</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1992</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9201.2000000000007</v>
      </c>
      <c r="I38" s="275" t="s">
        <v>1995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1995</v>
      </c>
      <c r="I39" s="275">
        <f>OBVEZE!D44</f>
        <v>14695.699999999983</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14695.7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134197.41</v>
      </c>
      <c r="E6" s="60">
        <f>E7+E43+E49+E82+E106+E125+E134+E140</f>
        <v>132147.59</v>
      </c>
      <c r="F6" s="45">
        <f t="shared" ref="F6:F132" si="0">IF(D6&lt;&gt;0,IF(E6/D6&gt;=100,"&gt;&gt;100",E6/D6*100),"-")</f>
        <v>98.472533858887431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20420</v>
      </c>
      <c r="E49" s="60">
        <f>E50+E53+E58+E61+E64+E68+E71+E74+E77</f>
        <v>16800</v>
      </c>
      <c r="F49" s="45">
        <f t="shared" si="0"/>
        <v>82.272282076395683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20420</v>
      </c>
      <c r="E68" s="60">
        <f t="shared" si="11"/>
        <v>16800</v>
      </c>
      <c r="F68" s="45">
        <f t="shared" si="0"/>
        <v>82.272282076395683</v>
      </c>
    </row>
    <row r="69" spans="1:6" ht="12.75" customHeight="1" x14ac:dyDescent="0.2">
      <c r="A69" s="63" t="s">
        <v>141</v>
      </c>
      <c r="B69" s="64" t="s">
        <v>142</v>
      </c>
      <c r="C69" s="247" t="s">
        <v>141</v>
      </c>
      <c r="D69" s="194">
        <v>20420</v>
      </c>
      <c r="E69" s="194">
        <v>16800</v>
      </c>
      <c r="F69" s="45">
        <f t="shared" si="0"/>
        <v>82.272282076395683</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0</v>
      </c>
      <c r="E106" s="332">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26309.05</v>
      </c>
      <c r="E125" s="60">
        <f t="shared" si="22"/>
        <v>20974.05</v>
      </c>
      <c r="F125" s="45">
        <f t="shared" si="0"/>
        <v>79.721806754709874</v>
      </c>
    </row>
    <row r="126" spans="1:6" ht="12.75" customHeight="1" x14ac:dyDescent="0.2">
      <c r="A126" s="63">
        <v>661</v>
      </c>
      <c r="B126" s="65" t="s">
        <v>255</v>
      </c>
      <c r="C126" s="247" t="s">
        <v>256</v>
      </c>
      <c r="D126" s="60">
        <f t="shared" ref="D126:E126" si="23">SUM(D127:D128)</f>
        <v>9809.0499999999993</v>
      </c>
      <c r="E126" s="60">
        <f t="shared" si="23"/>
        <v>4374.05</v>
      </c>
      <c r="F126" s="45">
        <f t="shared" si="0"/>
        <v>44.591983933204546</v>
      </c>
    </row>
    <row r="127" spans="1:6" ht="12.75" customHeight="1" x14ac:dyDescent="0.2">
      <c r="A127" s="63">
        <v>6614</v>
      </c>
      <c r="B127" s="65" t="s">
        <v>257</v>
      </c>
      <c r="C127" s="247" t="s">
        <v>258</v>
      </c>
      <c r="D127" s="194">
        <v>5363.05</v>
      </c>
      <c r="E127" s="194">
        <v>4227.05</v>
      </c>
      <c r="F127" s="45">
        <f t="shared" si="0"/>
        <v>78.81802332627889</v>
      </c>
    </row>
    <row r="128" spans="1:6" ht="12.75" customHeight="1" x14ac:dyDescent="0.2">
      <c r="A128" s="63">
        <v>6615</v>
      </c>
      <c r="B128" s="65" t="s">
        <v>259</v>
      </c>
      <c r="C128" s="247" t="s">
        <v>260</v>
      </c>
      <c r="D128" s="194">
        <v>4446</v>
      </c>
      <c r="E128" s="194">
        <v>147</v>
      </c>
      <c r="F128" s="45">
        <f t="shared" si="0"/>
        <v>3.3063427800269904</v>
      </c>
    </row>
    <row r="129" spans="1:6" ht="36" x14ac:dyDescent="0.2">
      <c r="A129" s="63">
        <v>663</v>
      </c>
      <c r="B129" s="182" t="s">
        <v>261</v>
      </c>
      <c r="C129" s="247" t="s">
        <v>262</v>
      </c>
      <c r="D129" s="60">
        <f t="shared" ref="D129:E129" si="24">SUM(D130:D133)</f>
        <v>16500</v>
      </c>
      <c r="E129" s="60">
        <f t="shared" si="24"/>
        <v>16600</v>
      </c>
      <c r="F129" s="45">
        <f t="shared" si="0"/>
        <v>100.60606060606061</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16500</v>
      </c>
      <c r="E131" s="194">
        <v>16600</v>
      </c>
      <c r="F131" s="45">
        <f t="shared" si="0"/>
        <v>100.60606060606061</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87468.36</v>
      </c>
      <c r="E134" s="60">
        <f t="shared" si="25"/>
        <v>94373.54</v>
      </c>
      <c r="F134" s="45">
        <f t="shared" ref="F134:F229" si="26">IF(D134&lt;&gt;0,IF(E134/D134&gt;=100,"&gt;&gt;100",E134/D134*100),"-")</f>
        <v>107.89448893291242</v>
      </c>
    </row>
    <row r="135" spans="1:6" ht="24" x14ac:dyDescent="0.2">
      <c r="A135" s="63">
        <v>671</v>
      </c>
      <c r="B135" s="182" t="s">
        <v>273</v>
      </c>
      <c r="C135" s="247" t="s">
        <v>274</v>
      </c>
      <c r="D135" s="60">
        <f t="shared" ref="D135:E135" si="27">SUM(D136:D138)</f>
        <v>87468.36</v>
      </c>
      <c r="E135" s="60">
        <f t="shared" si="27"/>
        <v>94373.54</v>
      </c>
      <c r="F135" s="45">
        <f t="shared" si="26"/>
        <v>107.89448893291242</v>
      </c>
    </row>
    <row r="136" spans="1:6" ht="12.75" customHeight="1" x14ac:dyDescent="0.2">
      <c r="A136" s="63">
        <v>6711</v>
      </c>
      <c r="B136" s="65" t="s">
        <v>275</v>
      </c>
      <c r="C136" s="247" t="s">
        <v>276</v>
      </c>
      <c r="D136" s="194">
        <v>87468.36</v>
      </c>
      <c r="E136" s="194">
        <v>94373.54</v>
      </c>
      <c r="F136" s="45">
        <f t="shared" si="26"/>
        <v>107.89448893291242</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98443.62999999999</v>
      </c>
      <c r="E152" s="60">
        <f>E153+E164+E202+E221+E230+E262+E273</f>
        <v>112037.27</v>
      </c>
      <c r="F152" s="45">
        <f t="shared" si="26"/>
        <v>113.80855216330403</v>
      </c>
    </row>
    <row r="153" spans="1:6" ht="12.75" customHeight="1" x14ac:dyDescent="0.2">
      <c r="A153" s="63">
        <v>31</v>
      </c>
      <c r="B153" s="64" t="s">
        <v>308</v>
      </c>
      <c r="C153" s="247" t="s">
        <v>309</v>
      </c>
      <c r="D153" s="60">
        <f t="shared" ref="D153:E153" si="30">D154+D159+D160</f>
        <v>59709.43</v>
      </c>
      <c r="E153" s="60">
        <f t="shared" si="30"/>
        <v>64744.4</v>
      </c>
      <c r="F153" s="45">
        <f t="shared" si="26"/>
        <v>108.43245363420819</v>
      </c>
    </row>
    <row r="154" spans="1:6" ht="12.75" customHeight="1" x14ac:dyDescent="0.2">
      <c r="A154" s="63">
        <v>311</v>
      </c>
      <c r="B154" s="64" t="s">
        <v>310</v>
      </c>
      <c r="C154" s="247" t="s">
        <v>311</v>
      </c>
      <c r="D154" s="60">
        <f t="shared" ref="D154:E154" si="31">SUM(D155:D158)</f>
        <v>49267.99</v>
      </c>
      <c r="E154" s="60">
        <f t="shared" si="31"/>
        <v>51294.58</v>
      </c>
      <c r="F154" s="45">
        <f t="shared" si="26"/>
        <v>104.11340101351811</v>
      </c>
    </row>
    <row r="155" spans="1:6" ht="12.75" customHeight="1" x14ac:dyDescent="0.2">
      <c r="A155" s="63">
        <v>3111</v>
      </c>
      <c r="B155" s="64" t="s">
        <v>312</v>
      </c>
      <c r="C155" s="247" t="s">
        <v>313</v>
      </c>
      <c r="D155" s="194">
        <v>48735.99</v>
      </c>
      <c r="E155" s="194">
        <v>50656.18</v>
      </c>
      <c r="F155" s="45">
        <f t="shared" si="26"/>
        <v>103.93998357271495</v>
      </c>
    </row>
    <row r="156" spans="1:6" ht="12.75" customHeight="1" x14ac:dyDescent="0.2">
      <c r="A156" s="63">
        <v>3112</v>
      </c>
      <c r="B156" s="64" t="s">
        <v>314</v>
      </c>
      <c r="C156" s="247" t="s">
        <v>315</v>
      </c>
      <c r="D156" s="194">
        <v>532</v>
      </c>
      <c r="E156" s="194">
        <v>638.4</v>
      </c>
      <c r="F156" s="45">
        <f t="shared" si="26"/>
        <v>120</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2400</v>
      </c>
      <c r="E159" s="194">
        <v>5091.54</v>
      </c>
      <c r="F159" s="45">
        <f t="shared" si="26"/>
        <v>212.14749999999998</v>
      </c>
    </row>
    <row r="160" spans="1:6" ht="12.75" customHeight="1" x14ac:dyDescent="0.2">
      <c r="A160" s="63">
        <v>313</v>
      </c>
      <c r="B160" s="65" t="s">
        <v>322</v>
      </c>
      <c r="C160" s="247" t="s">
        <v>323</v>
      </c>
      <c r="D160" s="60">
        <f t="shared" ref="D160:E160" si="32">SUM(D161:D163)</f>
        <v>8041.44</v>
      </c>
      <c r="E160" s="60">
        <f t="shared" si="32"/>
        <v>8358.2800000000007</v>
      </c>
      <c r="F160" s="45">
        <f t="shared" si="26"/>
        <v>103.94009033207985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8041.44</v>
      </c>
      <c r="E162" s="194">
        <v>8358.2800000000007</v>
      </c>
      <c r="F162" s="45">
        <f t="shared" si="26"/>
        <v>103.94009033207985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38467.440000000002</v>
      </c>
      <c r="E164" s="60">
        <f>E165+E170+E178+E188+E189+E194</f>
        <v>47010.87</v>
      </c>
      <c r="F164" s="45">
        <f t="shared" si="26"/>
        <v>122.2095101727591</v>
      </c>
    </row>
    <row r="165" spans="1:6" ht="12.75" customHeight="1" x14ac:dyDescent="0.2">
      <c r="A165" s="63">
        <v>321</v>
      </c>
      <c r="B165" s="64" t="s">
        <v>332</v>
      </c>
      <c r="C165" s="247" t="s">
        <v>333</v>
      </c>
      <c r="D165" s="60">
        <f t="shared" ref="D165:E165" si="33">SUM(D166:D169)</f>
        <v>2678.54</v>
      </c>
      <c r="E165" s="60">
        <f t="shared" si="33"/>
        <v>2019.4399999999998</v>
      </c>
      <c r="F165" s="45">
        <f t="shared" si="26"/>
        <v>75.393311281519033</v>
      </c>
    </row>
    <row r="166" spans="1:6" ht="12.75" customHeight="1" x14ac:dyDescent="0.2">
      <c r="A166" s="63">
        <v>3211</v>
      </c>
      <c r="B166" s="64" t="s">
        <v>334</v>
      </c>
      <c r="C166" s="247" t="s">
        <v>335</v>
      </c>
      <c r="D166" s="194">
        <v>1921.46</v>
      </c>
      <c r="E166" s="194">
        <v>1974.08</v>
      </c>
      <c r="F166" s="45">
        <f t="shared" si="26"/>
        <v>102.73854256658998</v>
      </c>
    </row>
    <row r="167" spans="1:6" ht="12.75" customHeight="1" x14ac:dyDescent="0.2">
      <c r="A167" s="63">
        <v>3212</v>
      </c>
      <c r="B167" s="64" t="s">
        <v>336</v>
      </c>
      <c r="C167" s="247" t="s">
        <v>337</v>
      </c>
      <c r="D167" s="194">
        <v>757.08</v>
      </c>
      <c r="E167" s="194">
        <v>45.36</v>
      </c>
      <c r="F167" s="45">
        <f t="shared" si="26"/>
        <v>5.9914407988587728</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4353.8599999999997</v>
      </c>
      <c r="E170" s="60">
        <f t="shared" si="34"/>
        <v>5547.92</v>
      </c>
      <c r="F170" s="45">
        <f t="shared" si="26"/>
        <v>127.42531914209461</v>
      </c>
    </row>
    <row r="171" spans="1:6" ht="12.75" customHeight="1" x14ac:dyDescent="0.2">
      <c r="A171" s="63">
        <v>3221</v>
      </c>
      <c r="B171" s="64" t="s">
        <v>344</v>
      </c>
      <c r="C171" s="247" t="s">
        <v>345</v>
      </c>
      <c r="D171" s="194">
        <v>1311.08</v>
      </c>
      <c r="E171" s="194">
        <v>1285.1199999999999</v>
      </c>
      <c r="F171" s="45">
        <f t="shared" si="26"/>
        <v>98.019953015834275</v>
      </c>
    </row>
    <row r="172" spans="1:6" ht="12.75" customHeight="1" x14ac:dyDescent="0.2">
      <c r="A172" s="63">
        <v>3222</v>
      </c>
      <c r="B172" s="64" t="s">
        <v>346</v>
      </c>
      <c r="C172" s="247" t="s">
        <v>347</v>
      </c>
      <c r="D172" s="194">
        <v>1601.75</v>
      </c>
      <c r="E172" s="194">
        <v>1584.25</v>
      </c>
      <c r="F172" s="45">
        <f t="shared" si="26"/>
        <v>98.90744498205089</v>
      </c>
    </row>
    <row r="173" spans="1:6" ht="12.75" customHeight="1" x14ac:dyDescent="0.2">
      <c r="A173" s="63">
        <v>3223</v>
      </c>
      <c r="B173" s="65" t="s">
        <v>348</v>
      </c>
      <c r="C173" s="247" t="s">
        <v>349</v>
      </c>
      <c r="D173" s="194">
        <v>1278.24</v>
      </c>
      <c r="E173" s="194">
        <v>1337.97</v>
      </c>
      <c r="F173" s="45">
        <f t="shared" si="26"/>
        <v>104.67283139316561</v>
      </c>
    </row>
    <row r="174" spans="1:6" ht="12.75" customHeight="1" x14ac:dyDescent="0.2">
      <c r="A174" s="63">
        <v>3224</v>
      </c>
      <c r="B174" s="65" t="s">
        <v>350</v>
      </c>
      <c r="C174" s="247" t="s">
        <v>351</v>
      </c>
      <c r="D174" s="194">
        <v>37.5</v>
      </c>
      <c r="E174" s="194">
        <v>590.63</v>
      </c>
      <c r="F174" s="45">
        <f t="shared" si="26"/>
        <v>1575.0133333333333</v>
      </c>
    </row>
    <row r="175" spans="1:6" ht="12.75" customHeight="1" x14ac:dyDescent="0.2">
      <c r="A175" s="63">
        <v>3225</v>
      </c>
      <c r="B175" s="65" t="s">
        <v>352</v>
      </c>
      <c r="C175" s="247" t="s">
        <v>353</v>
      </c>
      <c r="D175" s="194">
        <v>125.29</v>
      </c>
      <c r="E175" s="194">
        <v>749.95</v>
      </c>
      <c r="F175" s="45">
        <f t="shared" si="26"/>
        <v>598.57131455024341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22611.68</v>
      </c>
      <c r="E178" s="60">
        <f t="shared" si="35"/>
        <v>29033.15</v>
      </c>
      <c r="F178" s="45">
        <f t="shared" si="26"/>
        <v>128.39890711349179</v>
      </c>
    </row>
    <row r="179" spans="1:6" ht="12.75" customHeight="1" x14ac:dyDescent="0.2">
      <c r="A179" s="63">
        <v>3231</v>
      </c>
      <c r="B179" s="65" t="s">
        <v>360</v>
      </c>
      <c r="C179" s="247" t="s">
        <v>361</v>
      </c>
      <c r="D179" s="194">
        <v>1819.13</v>
      </c>
      <c r="E179" s="194">
        <v>1870.29</v>
      </c>
      <c r="F179" s="45">
        <f t="shared" si="26"/>
        <v>102.8123333681485</v>
      </c>
    </row>
    <row r="180" spans="1:6" ht="12.75" customHeight="1" x14ac:dyDescent="0.2">
      <c r="A180" s="63">
        <v>3232</v>
      </c>
      <c r="B180" s="65" t="s">
        <v>362</v>
      </c>
      <c r="C180" s="247" t="s">
        <v>363</v>
      </c>
      <c r="D180" s="194">
        <v>3786.9</v>
      </c>
      <c r="E180" s="194">
        <v>4057</v>
      </c>
      <c r="F180" s="45">
        <f t="shared" si="26"/>
        <v>107.13248303361588</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265.3</v>
      </c>
      <c r="E182" s="194">
        <v>384.16</v>
      </c>
      <c r="F182" s="45">
        <f t="shared" si="26"/>
        <v>144.80211081794195</v>
      </c>
    </row>
    <row r="183" spans="1:6" ht="12.75" customHeight="1" x14ac:dyDescent="0.2">
      <c r="A183" s="63">
        <v>3235</v>
      </c>
      <c r="B183" s="64" t="s">
        <v>368</v>
      </c>
      <c r="C183" s="247" t="s">
        <v>369</v>
      </c>
      <c r="D183" s="194">
        <v>183.78</v>
      </c>
      <c r="E183" s="194">
        <v>153.4</v>
      </c>
      <c r="F183" s="45">
        <f t="shared" si="26"/>
        <v>83.469365545761249</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8707.7999999999993</v>
      </c>
      <c r="E185" s="194">
        <v>11210.86</v>
      </c>
      <c r="F185" s="45">
        <f t="shared" si="26"/>
        <v>128.74503318863549</v>
      </c>
    </row>
    <row r="186" spans="1:6" ht="12.75" customHeight="1" x14ac:dyDescent="0.2">
      <c r="A186" s="63">
        <v>3238</v>
      </c>
      <c r="B186" s="64" t="s">
        <v>374</v>
      </c>
      <c r="C186" s="247" t="s">
        <v>375</v>
      </c>
      <c r="D186" s="194">
        <v>886.87</v>
      </c>
      <c r="E186" s="194">
        <v>963.08</v>
      </c>
      <c r="F186" s="45">
        <f t="shared" si="26"/>
        <v>108.59314217416308</v>
      </c>
    </row>
    <row r="187" spans="1:6" ht="12.75" customHeight="1" x14ac:dyDescent="0.2">
      <c r="A187" s="63">
        <v>3239</v>
      </c>
      <c r="B187" s="64" t="s">
        <v>376</v>
      </c>
      <c r="C187" s="247" t="s">
        <v>377</v>
      </c>
      <c r="D187" s="194">
        <v>6961.9</v>
      </c>
      <c r="E187" s="194">
        <v>10394.36</v>
      </c>
      <c r="F187" s="45">
        <f t="shared" si="26"/>
        <v>149.30349473563254</v>
      </c>
    </row>
    <row r="188" spans="1:6" ht="12.75" customHeight="1" x14ac:dyDescent="0.2">
      <c r="A188" s="63">
        <v>324</v>
      </c>
      <c r="B188" s="64" t="s">
        <v>378</v>
      </c>
      <c r="C188" s="247" t="s">
        <v>379</v>
      </c>
      <c r="D188" s="194">
        <v>2179.9</v>
      </c>
      <c r="E188" s="194">
        <v>2741.35</v>
      </c>
      <c r="F188" s="45">
        <f t="shared" si="26"/>
        <v>125.75576861323914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6643.4600000000009</v>
      </c>
      <c r="E194" s="60">
        <f t="shared" si="36"/>
        <v>7669.01</v>
      </c>
      <c r="F194" s="45">
        <f t="shared" si="26"/>
        <v>115.4369861487839</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5856.64</v>
      </c>
      <c r="E196" s="194">
        <v>6124.93</v>
      </c>
      <c r="F196" s="45">
        <f t="shared" si="26"/>
        <v>104.58095426729319</v>
      </c>
    </row>
    <row r="197" spans="1:6" ht="12.75" customHeight="1" x14ac:dyDescent="0.2">
      <c r="A197" s="63">
        <v>3293</v>
      </c>
      <c r="B197" s="64" t="s">
        <v>396</v>
      </c>
      <c r="C197" s="247" t="s">
        <v>397</v>
      </c>
      <c r="D197" s="194">
        <v>609.85</v>
      </c>
      <c r="E197" s="194">
        <v>1145.43</v>
      </c>
      <c r="F197" s="45">
        <f t="shared" si="26"/>
        <v>187.82159547429694</v>
      </c>
    </row>
    <row r="198" spans="1:6" ht="12.75" customHeight="1" x14ac:dyDescent="0.2">
      <c r="A198" s="63">
        <v>3294</v>
      </c>
      <c r="B198" s="64" t="s">
        <v>398</v>
      </c>
      <c r="C198" s="247" t="s">
        <v>399</v>
      </c>
      <c r="D198" s="194">
        <v>34</v>
      </c>
      <c r="E198" s="194">
        <v>0</v>
      </c>
      <c r="F198" s="45">
        <f t="shared" si="26"/>
        <v>0</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142.97</v>
      </c>
      <c r="E201" s="194">
        <v>398.65</v>
      </c>
      <c r="F201" s="45">
        <f t="shared" si="26"/>
        <v>278.83472057074908</v>
      </c>
    </row>
    <row r="202" spans="1:6" ht="12.75" customHeight="1" x14ac:dyDescent="0.2">
      <c r="A202" s="63">
        <v>34</v>
      </c>
      <c r="B202" s="183" t="s">
        <v>406</v>
      </c>
      <c r="C202" s="247" t="s">
        <v>407</v>
      </c>
      <c r="D202" s="60">
        <f t="shared" ref="D202:E202" si="37">D203+D208+D216</f>
        <v>266.76</v>
      </c>
      <c r="E202" s="60">
        <f t="shared" si="37"/>
        <v>282</v>
      </c>
      <c r="F202" s="45">
        <f t="shared" si="26"/>
        <v>105.71300044984255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266.76</v>
      </c>
      <c r="E216" s="60">
        <f t="shared" si="40"/>
        <v>282</v>
      </c>
      <c r="F216" s="45">
        <f t="shared" si="26"/>
        <v>105.71300044984255</v>
      </c>
    </row>
    <row r="217" spans="1:6" ht="12.75" customHeight="1" x14ac:dyDescent="0.2">
      <c r="A217" s="63">
        <v>3431</v>
      </c>
      <c r="B217" s="182" t="s">
        <v>436</v>
      </c>
      <c r="C217" s="247" t="s">
        <v>437</v>
      </c>
      <c r="D217" s="194">
        <v>226.36</v>
      </c>
      <c r="E217" s="194">
        <v>18.71</v>
      </c>
      <c r="F217" s="45">
        <f t="shared" si="26"/>
        <v>8.2655946280261539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40.4</v>
      </c>
      <c r="E220" s="194">
        <v>263.29000000000002</v>
      </c>
      <c r="F220" s="45">
        <f t="shared" si="26"/>
        <v>651.70792079207922</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98443.62999999999</v>
      </c>
      <c r="E299" s="60">
        <f>E152-E297+E298</f>
        <v>112037.27</v>
      </c>
      <c r="F299" s="45">
        <f t="shared" si="68"/>
        <v>113.80855216330403</v>
      </c>
    </row>
    <row r="300" spans="1:6" ht="12.75" customHeight="1" x14ac:dyDescent="0.2">
      <c r="A300" s="63" t="s">
        <v>582</v>
      </c>
      <c r="B300" s="64" t="s">
        <v>593</v>
      </c>
      <c r="C300" s="247" t="s">
        <v>594</v>
      </c>
      <c r="D300" s="60">
        <f>IF(D6&gt;=D299,D6-D299,0)</f>
        <v>35753.780000000013</v>
      </c>
      <c r="E300" s="60">
        <f>IF(E6&gt;=E299,E6-E299,0)</f>
        <v>20110.319999999992</v>
      </c>
      <c r="F300" s="45">
        <f t="shared" si="68"/>
        <v>56.246696153525541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3180.7</v>
      </c>
      <c r="E302" s="194">
        <v>1229.68</v>
      </c>
      <c r="F302" s="45">
        <f t="shared" si="68"/>
        <v>38.66067217908008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17380</v>
      </c>
      <c r="E360" s="60">
        <f t="shared" si="86"/>
        <v>16600</v>
      </c>
      <c r="F360" s="45">
        <f t="shared" si="72"/>
        <v>95.512082853855006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17380</v>
      </c>
      <c r="E373" s="60">
        <f t="shared" si="90"/>
        <v>16600</v>
      </c>
      <c r="F373" s="45">
        <f t="shared" si="72"/>
        <v>95.512082853855006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17380</v>
      </c>
      <c r="E393" s="60">
        <f t="shared" si="94"/>
        <v>16600</v>
      </c>
      <c r="F393" s="45">
        <f t="shared" si="72"/>
        <v>95.512082853855006</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17380</v>
      </c>
      <c r="E395" s="194">
        <v>16600</v>
      </c>
      <c r="F395" s="45">
        <f t="shared" si="72"/>
        <v>95.512082853855006</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17380</v>
      </c>
      <c r="E418" s="60">
        <f t="shared" si="102"/>
        <v>16600</v>
      </c>
      <c r="F418" s="45">
        <f t="shared" si="72"/>
        <v>95.512082853855006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134197.41</v>
      </c>
      <c r="E422" s="60">
        <f>E6+E308</f>
        <v>132147.59</v>
      </c>
      <c r="F422" s="45">
        <f t="shared" si="72"/>
        <v>98.472533858887431</v>
      </c>
    </row>
    <row r="423" spans="1:6" ht="12.75" customHeight="1" x14ac:dyDescent="0.2">
      <c r="A423" s="63" t="s">
        <v>582</v>
      </c>
      <c r="B423" s="64" t="s">
        <v>805</v>
      </c>
      <c r="C423" s="247" t="s">
        <v>806</v>
      </c>
      <c r="D423" s="60">
        <f t="shared" ref="D423:E423" si="103">D299+D360</f>
        <v>115823.62999999999</v>
      </c>
      <c r="E423" s="60">
        <f t="shared" si="103"/>
        <v>128637.27</v>
      </c>
      <c r="F423" s="45">
        <f t="shared" si="72"/>
        <v>111.06306200211478</v>
      </c>
    </row>
    <row r="424" spans="1:6" ht="12.75" customHeight="1" x14ac:dyDescent="0.2">
      <c r="A424" s="63" t="s">
        <v>582</v>
      </c>
      <c r="B424" s="64" t="s">
        <v>807</v>
      </c>
      <c r="C424" s="247" t="s">
        <v>808</v>
      </c>
      <c r="D424" s="60">
        <f t="shared" ref="D424:E424" si="104">IF(D422&gt;=D423,D422-D423,0)</f>
        <v>18373.780000000013</v>
      </c>
      <c r="E424" s="60">
        <f t="shared" si="104"/>
        <v>3510.3199999999924</v>
      </c>
      <c r="F424" s="45">
        <f t="shared" si="72"/>
        <v>19.105050784324128</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3180.7</v>
      </c>
      <c r="E426" s="60">
        <f t="shared" si="106"/>
        <v>1229.68</v>
      </c>
      <c r="F426" s="45">
        <f t="shared" si="72"/>
        <v>38.66067217908008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134197.41</v>
      </c>
      <c r="E643" s="60">
        <f>E422+E430</f>
        <v>132147.59</v>
      </c>
      <c r="F643" s="45">
        <f t="shared" si="109"/>
        <v>98.472533858887431</v>
      </c>
    </row>
    <row r="644" spans="1:6" ht="12.75" customHeight="1" x14ac:dyDescent="0.2">
      <c r="A644" s="63" t="s">
        <v>582</v>
      </c>
      <c r="B644" s="64" t="s">
        <v>1238</v>
      </c>
      <c r="C644" s="247" t="s">
        <v>1239</v>
      </c>
      <c r="D644" s="60">
        <f>D423+D535</f>
        <v>115823.62999999999</v>
      </c>
      <c r="E644" s="60">
        <f>E423+E535</f>
        <v>128637.27</v>
      </c>
      <c r="F644" s="45">
        <f t="shared" si="109"/>
        <v>111.06306200211478</v>
      </c>
    </row>
    <row r="645" spans="1:6" ht="12.75" customHeight="1" x14ac:dyDescent="0.2">
      <c r="A645" s="63" t="s">
        <v>582</v>
      </c>
      <c r="B645" s="64" t="s">
        <v>1240</v>
      </c>
      <c r="C645" s="247" t="s">
        <v>1241</v>
      </c>
      <c r="D645" s="60">
        <f t="shared" ref="D645:E645" si="163">IF(D643&gt;=D644,D643-D644,0)</f>
        <v>18373.780000000013</v>
      </c>
      <c r="E645" s="60">
        <f t="shared" si="163"/>
        <v>3510.3199999999924</v>
      </c>
      <c r="F645" s="45">
        <f t="shared" si="109"/>
        <v>19.105050784324128</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3180.7</v>
      </c>
      <c r="E647" s="60">
        <f>IF(E426-E427+E641-E642&gt;=0,E426-E427+E641-E642,0)</f>
        <v>1229.68</v>
      </c>
      <c r="F647" s="45">
        <f t="shared" si="109"/>
        <v>38.66067217908008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21554.480000000014</v>
      </c>
      <c r="E649" s="60">
        <f t="shared" si="165"/>
        <v>4739.9999999999927</v>
      </c>
      <c r="F649" s="45">
        <f t="shared" si="109"/>
        <v>21.990787993957589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4.8</v>
      </c>
      <c r="E651" s="196">
        <v>0</v>
      </c>
      <c r="F651" s="61">
        <f t="shared" si="109"/>
        <v>0</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13146.31</v>
      </c>
      <c r="E653" s="194">
        <v>213.4</v>
      </c>
      <c r="F653" s="45">
        <f t="shared" ref="F653:F740" si="167">IF(D653&lt;&gt;0,IF(E653/D653&gt;=100,"&gt;&gt;100",E653/D653*100),"-")</f>
        <v>1.6232691911266357</v>
      </c>
    </row>
    <row r="654" spans="1:6" ht="12.75" customHeight="1" x14ac:dyDescent="0.2">
      <c r="A654" s="63" t="s">
        <v>1257</v>
      </c>
      <c r="B654" s="64" t="s">
        <v>1258</v>
      </c>
      <c r="C654" s="247" t="s">
        <v>1257</v>
      </c>
      <c r="D654" s="194">
        <v>126984.52</v>
      </c>
      <c r="E654" s="194">
        <v>4296.05</v>
      </c>
      <c r="F654" s="45">
        <f t="shared" si="167"/>
        <v>3.3831289042160413</v>
      </c>
    </row>
    <row r="655" spans="1:6" ht="12.75" customHeight="1" x14ac:dyDescent="0.2">
      <c r="A655" s="63" t="s">
        <v>1259</v>
      </c>
      <c r="B655" s="64" t="s">
        <v>1260</v>
      </c>
      <c r="C655" s="247" t="s">
        <v>1259</v>
      </c>
      <c r="D655" s="194">
        <v>120218.89</v>
      </c>
      <c r="E655" s="194">
        <v>4296.05</v>
      </c>
      <c r="F655" s="45">
        <f t="shared" si="167"/>
        <v>3.5735232624423663</v>
      </c>
    </row>
    <row r="656" spans="1:6" ht="24" x14ac:dyDescent="0.2">
      <c r="A656" s="63">
        <v>11</v>
      </c>
      <c r="B656" s="64" t="s">
        <v>1261</v>
      </c>
      <c r="C656" s="247" t="s">
        <v>1262</v>
      </c>
      <c r="D656" s="60">
        <f t="shared" ref="D656:E656" si="168">+D653+D654-D655</f>
        <v>19911.940000000017</v>
      </c>
      <c r="E656" s="60">
        <f t="shared" si="168"/>
        <v>213.39999999999964</v>
      </c>
      <c r="F656" s="45">
        <f t="shared" si="167"/>
        <v>1.0717187777785564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v>
      </c>
      <c r="E658" s="253">
        <v>5</v>
      </c>
      <c r="F658" s="45">
        <f t="shared" si="167"/>
        <v>125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v>
      </c>
      <c r="E660" s="253">
        <v>4</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13120</v>
      </c>
      <c r="E683" s="192">
        <v>8000</v>
      </c>
      <c r="F683" s="71">
        <f t="shared" si="167"/>
        <v>60.975609756097562</v>
      </c>
    </row>
    <row r="684" spans="1:6" ht="24" x14ac:dyDescent="0.2">
      <c r="A684" s="70">
        <v>63613</v>
      </c>
      <c r="B684" s="182" t="s">
        <v>1318</v>
      </c>
      <c r="C684" s="278" t="s">
        <v>1319</v>
      </c>
      <c r="D684" s="192">
        <v>7300</v>
      </c>
      <c r="E684" s="192">
        <v>8800</v>
      </c>
      <c r="F684" s="71">
        <f t="shared" si="167"/>
        <v>120.54794520547945</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656.64</v>
      </c>
      <c r="E734" s="192">
        <v>0</v>
      </c>
      <c r="F734" s="71">
        <f t="shared" si="167"/>
        <v>0</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2637.78</v>
      </c>
      <c r="E737" s="194">
        <v>2365.58</v>
      </c>
      <c r="F737" s="45">
        <f t="shared" si="167"/>
        <v>89.680716359969352</v>
      </c>
    </row>
    <row r="738" spans="1:6" ht="12.75" customHeight="1" x14ac:dyDescent="0.2">
      <c r="A738" s="63" t="s">
        <v>1406</v>
      </c>
      <c r="B738" s="64" t="s">
        <v>1407</v>
      </c>
      <c r="C738" s="247" t="s">
        <v>1406</v>
      </c>
      <c r="D738" s="194">
        <v>2738.26</v>
      </c>
      <c r="E738" s="194">
        <v>2335.36</v>
      </c>
      <c r="F738" s="45">
        <f t="shared" si="167"/>
        <v>85.286276686655029</v>
      </c>
    </row>
    <row r="739" spans="1:6" ht="12.75" customHeight="1" x14ac:dyDescent="0.2">
      <c r="A739" s="70" t="s">
        <v>1408</v>
      </c>
      <c r="B739" s="65" t="s">
        <v>1409</v>
      </c>
      <c r="C739" s="278" t="s">
        <v>1408</v>
      </c>
      <c r="D739" s="192">
        <v>1171.03</v>
      </c>
      <c r="E739" s="192">
        <v>1253.46</v>
      </c>
      <c r="F739" s="71">
        <f t="shared" si="167"/>
        <v>107.03910232871917</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2434</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2835</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3087</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8"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3157</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9201.2000000000007</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111720.52</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v>0</v>
      </c>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110776.3</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v>64744.4</v>
      </c>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v>46010.87</v>
      </c>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v>21.03</v>
      </c>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v>0</v>
      </c>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2477</v>
      </c>
      <c r="B17" s="134" t="s">
        <v>3145</v>
      </c>
      <c r="C17" s="139" t="s">
        <v>3177</v>
      </c>
      <c r="D17" s="199">
        <v>0</v>
      </c>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v>0</v>
      </c>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v>0</v>
      </c>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v>0</v>
      </c>
      <c r="E23" s="31"/>
      <c r="F23" s="31"/>
      <c r="G23" s="31"/>
      <c r="H23" s="31"/>
      <c r="I23" s="31"/>
      <c r="J23" s="31"/>
      <c r="K23" s="31"/>
      <c r="L23" s="31"/>
      <c r="M23" s="31"/>
      <c r="N23" s="31"/>
      <c r="O23" s="31"/>
      <c r="P23" s="31"/>
      <c r="Q23" s="31"/>
      <c r="R23" s="31"/>
      <c r="S23" s="31"/>
      <c r="T23" s="31"/>
      <c r="U23" s="31"/>
    </row>
    <row r="24" spans="1:21" ht="24" x14ac:dyDescent="0.2">
      <c r="A24" s="294" t="s">
        <v>2571</v>
      </c>
      <c r="B24" s="134" t="s">
        <v>3193</v>
      </c>
      <c r="C24" s="134" t="s">
        <v>3194</v>
      </c>
      <c r="D24" s="283">
        <v>944.22</v>
      </c>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106226.02000000002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105281.80000000002</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v>61484.12</v>
      </c>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v>42852.58</v>
      </c>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v>21.03</v>
      </c>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v>0</v>
      </c>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v>924.07</v>
      </c>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v>0</v>
      </c>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v>0</v>
      </c>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v>0</v>
      </c>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2571</v>
      </c>
      <c r="B43" s="134" t="s">
        <v>3193</v>
      </c>
      <c r="C43" s="134" t="s">
        <v>3217</v>
      </c>
      <c r="D43" s="283">
        <v>944.22</v>
      </c>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14695.699999999983</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2571</v>
      </c>
      <c r="B103" s="292" t="s">
        <v>3193</v>
      </c>
      <c r="C103" s="292" t="s">
        <v>3295</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14695.7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v>14695.7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90" t="s">
        <v>3303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3157</v>
      </c>
      <c r="B1" s="390"/>
      <c r="C1" s="390"/>
      <c r="D1" s="390"/>
      <c r="E1" s="51" t="s">
        <v>3304</v>
      </c>
      <c r="F1" s="51"/>
      <c r="G1" s="51"/>
      <c r="H1" s="51"/>
      <c r="I1" s="51"/>
      <c r="J1" s="51"/>
      <c r="K1" s="51"/>
      <c r="L1" s="51"/>
      <c r="M1" s="51"/>
      <c r="N1" s="51"/>
      <c r="O1" s="51"/>
      <c r="P1" s="51"/>
    </row>
    <row r="2" spans="1:17" ht="37.5" customHeight="1" x14ac:dyDescent="0.2">
      <c r="A2" s="392" t="s">
        <v>3305</v>
      </c>
      <c r="B2" s="390"/>
      <c r="C2" s="390"/>
      <c r="D2" s="390"/>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
      <c r="A3" s="97" t="s">
        <v>3313</v>
      </c>
      <c r="B3" s="98" t="s">
        <v>3314</v>
      </c>
      <c r="C3" s="99" t="s">
        <v>3315</v>
      </c>
      <c r="D3" s="95"/>
      <c r="E3" s="96">
        <f>E4+E14+E23+E298+E341+E344+E346</f>
        <v>0</v>
      </c>
      <c r="F3" s="96">
        <f>F4+F14+F23+F298+F341+F344+F346</f>
        <v>5</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41097</v>
      </c>
      <c r="P3" s="51"/>
    </row>
    <row r="4" spans="1:17" ht="19.5" customHeight="1" x14ac:dyDescent="0.2">
      <c r="A4" s="396" t="s">
        <v>3316</v>
      </c>
      <c r="B4" s="397"/>
      <c r="C4" s="398"/>
      <c r="D4" s="95"/>
      <c r="E4" s="51">
        <f>SUM(E5:E13)</f>
        <v>0</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3337</v>
      </c>
      <c r="B23" s="394"/>
      <c r="C23" s="395"/>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3550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3557</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3560</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3655</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Adriana</cp:lastModifiedBy>
  <cp:lastPrinted>2026-04-27T14:12:53Z</cp:lastPrinted>
  <dcterms:created xsi:type="dcterms:W3CDTF">2022-04-01T05:14:30Z</dcterms:created>
  <dcterms:modified xsi:type="dcterms:W3CDTF">2026-07-14T05:39:41Z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